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BAS-Listed\Terabyte Plus Public Company Limited\Terabyte Plus_SepQ3'25\"/>
    </mc:Choice>
  </mc:AlternateContent>
  <xr:revisionPtr revIDLastSave="0" documentId="13_ncr:1_{563978BD-A015-4864-908D-2DBFDCD43159}" xr6:coauthVersionLast="47" xr6:coauthVersionMax="47" xr10:uidLastSave="{00000000-0000-0000-0000-000000000000}"/>
  <bookViews>
    <workbookView xWindow="-120" yWindow="-120" windowWidth="29040" windowHeight="15720" activeTab="5" xr2:uid="{C27E4FD6-C8D0-4748-9F5E-2B845B93E098}"/>
  </bookViews>
  <sheets>
    <sheet name="2-4" sheetId="11" r:id="rId1"/>
    <sheet name="5 (3m) " sheetId="16" r:id="rId2"/>
    <sheet name="6 (9m)" sheetId="21" r:id="rId3"/>
    <sheet name="7 " sheetId="18" r:id="rId4"/>
    <sheet name="8" sheetId="19" r:id="rId5"/>
    <sheet name="9-10" sheetId="2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0" i="11" l="1"/>
  <c r="F13" i="16"/>
  <c r="N29" i="18"/>
  <c r="J29" i="18"/>
  <c r="H29" i="18"/>
  <c r="F29" i="18"/>
  <c r="P26" i="18"/>
  <c r="P23" i="18"/>
  <c r="L22" i="21"/>
  <c r="J22" i="21"/>
  <c r="H22" i="21"/>
  <c r="L14" i="21"/>
  <c r="J14" i="21"/>
  <c r="H14" i="21"/>
  <c r="F22" i="21"/>
  <c r="F14" i="21"/>
  <c r="J26" i="16"/>
  <c r="J28" i="16" s="1"/>
  <c r="L21" i="16"/>
  <c r="J21" i="16"/>
  <c r="H21" i="16"/>
  <c r="L13" i="16"/>
  <c r="J13" i="16"/>
  <c r="H13" i="16"/>
  <c r="H26" i="16" s="1"/>
  <c r="H28" i="16" s="1"/>
  <c r="F24" i="21" l="1"/>
  <c r="L24" i="21"/>
  <c r="L27" i="21" s="1"/>
  <c r="L29" i="21" s="1"/>
  <c r="L26" i="16"/>
  <c r="L28" i="16" s="1"/>
  <c r="F27" i="21"/>
  <c r="H24" i="21"/>
  <c r="H27" i="21" s="1"/>
  <c r="H29" i="21" s="1"/>
  <c r="J24" i="21"/>
  <c r="J27" i="21" s="1"/>
  <c r="J29" i="21" s="1"/>
  <c r="F29" i="21" l="1"/>
  <c r="L29" i="18" l="1"/>
  <c r="P27" i="18"/>
  <c r="P29" i="18" s="1"/>
  <c r="F27" i="20"/>
  <c r="L66" i="20" l="1"/>
  <c r="J66" i="20"/>
  <c r="H66" i="20"/>
  <c r="F66" i="20"/>
  <c r="H74" i="20"/>
  <c r="H27" i="20"/>
  <c r="H40" i="20" s="1"/>
  <c r="H44" i="20" s="1"/>
  <c r="L74" i="20"/>
  <c r="L27" i="20"/>
  <c r="L40" i="20" s="1"/>
  <c r="L44" i="20" s="1"/>
  <c r="J74" i="20"/>
  <c r="F74" i="20"/>
  <c r="A50" i="20"/>
  <c r="L26" i="19"/>
  <c r="J26" i="19"/>
  <c r="H26" i="19"/>
  <c r="F26" i="19"/>
  <c r="N24" i="19"/>
  <c r="N23" i="19"/>
  <c r="N20" i="19"/>
  <c r="F21" i="16"/>
  <c r="F26" i="16" s="1"/>
  <c r="F28" i="16" s="1"/>
  <c r="L76" i="20" l="1"/>
  <c r="L79" i="20" s="1"/>
  <c r="H76" i="20"/>
  <c r="H79" i="20" s="1"/>
  <c r="N26" i="19"/>
  <c r="J27" i="20"/>
  <c r="J40" i="20" s="1"/>
  <c r="F40" i="20"/>
  <c r="J44" i="20" l="1"/>
  <c r="J76" i="20" s="1"/>
  <c r="J79" i="20" s="1"/>
  <c r="F44" i="20"/>
  <c r="J120" i="11"/>
  <c r="L66" i="11"/>
  <c r="J66" i="11"/>
  <c r="H66" i="11"/>
  <c r="F66" i="11"/>
  <c r="L38" i="11"/>
  <c r="J38" i="11"/>
  <c r="H38" i="11"/>
  <c r="F38" i="11"/>
  <c r="J24" i="11"/>
  <c r="F24" i="11"/>
  <c r="F76" i="20" l="1"/>
  <c r="F79" i="20" s="1"/>
  <c r="F40" i="11"/>
  <c r="J40" i="11"/>
  <c r="H24" i="11" l="1"/>
  <c r="H40" i="11" s="1"/>
  <c r="F75" i="11" l="1"/>
  <c r="L120" i="11"/>
  <c r="H120" i="11"/>
  <c r="A94" i="11"/>
  <c r="A91" i="11"/>
  <c r="L75" i="11"/>
  <c r="J75" i="11"/>
  <c r="H75" i="11"/>
  <c r="A49" i="11"/>
  <c r="L24" i="11"/>
  <c r="L40" i="11" s="1"/>
  <c r="F77" i="11" l="1"/>
  <c r="F122" i="11" s="1"/>
  <c r="L77" i="11"/>
  <c r="L122" i="11" s="1"/>
  <c r="H77" i="11"/>
  <c r="H122" i="11" s="1"/>
  <c r="J77" i="11"/>
  <c r="J122" i="11" s="1"/>
</calcChain>
</file>

<file path=xl/sharedStrings.xml><?xml version="1.0" encoding="utf-8"?>
<sst xmlns="http://schemas.openxmlformats.org/spreadsheetml/2006/main" count="380" uniqueCount="185">
  <si>
    <t xml:space="preserve">บริษัท เทอร์ราไบท์ พลัส จำกัด (มหาชน)  </t>
  </si>
  <si>
    <t>งบฐานะการเงิน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</si>
  <si>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</si>
  <si>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</si>
  <si>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</si>
  <si>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</si>
  <si>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31 ธันวาคม</t>
  </si>
  <si>
    <t>พ.ศ. 2568</t>
  </si>
  <si>
    <t>พ.ศ. 2567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</si>
  <si>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</si>
  <si>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</si>
  <si>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</si>
  <si>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</si>
  <si>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</si>
  <si>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สุทธิ</t>
  </si>
  <si>
    <t>สินทรัพย์หมุนเวียนที่เกิดจากสัญญา สุทธิ</t>
  </si>
  <si>
    <t>ลูกหนี้ตามสัญญาเช่าเงินทุน</t>
  </si>
  <si>
    <t>ที่ถึงกำหนดรับชำระภายในหนึ่งปี สุทธิ</t>
  </si>
  <si>
    <t>สินค้าคงเหลือ สุทธิ</t>
  </si>
  <si>
    <t>ต้นทุนบริการจ่ายล่วงหน้า</t>
  </si>
  <si>
    <t xml:space="preserve">สินทรัพย์ทางการเงินหมุนเวียนอื่น
  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</si>
  <si>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</si>
  <si>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</si>
  <si>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</si>
  <si>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เงินฝากสถาบันการเงินที่ใช้เป็นหลักประกัน</t>
  </si>
  <si>
    <t>ลูกหนี้ตามสัญญาเช่าเงินทุน สุทธิ</t>
  </si>
  <si>
    <t xml:space="preserve">เงินลงทุนในบริษัทย่อย </t>
  </si>
  <si>
    <t>สินทรัพย์สิทธิการใช้ สุทธิ</t>
  </si>
  <si>
    <t>ค่าความนิยม สุทธิ</t>
  </si>
  <si>
    <t>สินทรัพย์ไม่มีตัวตน สุทธิ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</si>
  <si>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</si>
  <si>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</si>
  <si>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</si>
  <si>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</si>
  <si>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……………………………………………………………….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</si>
  <si>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</si>
  <si>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</si>
  <si>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</si>
  <si>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</si>
  <si>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หนี้สินหมุนเวียนที่เกิดจากสัญญา</t>
  </si>
  <si>
    <t>หนี้สินตามสัญญาเช่า</t>
  </si>
  <si>
    <t>ภาษีเงินได้นิติบุคคลค้างจ่าย</t>
  </si>
  <si>
    <t>รวมหนี้สินหมุนเวียน</t>
  </si>
  <si>
    <t>หนี้สินไม่หมุนเวียน</t>
  </si>
  <si>
    <t>หนี้สินไม่หมุนเวียนที่เกิดจากสัญญา</t>
  </si>
  <si>
    <t>หนี้สินตามสัญญาเช่า สุทธิ</t>
  </si>
  <si>
    <t>หนี้สินภาษีเงินได้รอการตัดบัญชี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</si>
  <si>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</si>
  <si>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</si>
  <si>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</si>
  <si>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4"/>
        <rFont val="Browallia New"/>
        <family val="2"/>
      </rPr>
      <t>(ต่อ)</t>
    </r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</si>
  <si>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</si>
  <si>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</si>
  <si>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</si>
  <si>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240,000,000 หุ้น </t>
  </si>
  <si>
    <t xml:space="preserve">   มูลค่าที่ตราไว้หุ้นละ 0.50 บาท</t>
  </si>
  <si>
    <t>ทุนที่ออกและชำระแล้ว</t>
  </si>
  <si>
    <t>ส่วนเกินมูลค่าหุ้น</t>
  </si>
  <si>
    <t>กำไรสะสม</t>
  </si>
  <si>
    <t xml:space="preserve">จัดสรรแล้ว </t>
  </si>
  <si>
    <t>ทุนสำรองตามกฎหมาย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</si>
  <si>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</si>
  <si>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</si>
  <si>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</si>
  <si>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</si>
  <si>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</si>
  <si>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รายได้จากการขาย</t>
  </si>
  <si>
    <t>รายได้จากการให้บริการ</t>
  </si>
  <si>
    <t>รายได้เงินปันผล</t>
  </si>
  <si>
    <t>รายได้อื่น</t>
  </si>
  <si>
    <t>รวมรายได้</t>
  </si>
  <si>
    <t>ค่าใช้จ่ายในการขายและต้นทุนในการจัดจำหน่าย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</si>
  <si>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</si>
  <si>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</si>
  <si>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</si>
  <si>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กำไรก่อนภาษีเงินได้</t>
  </si>
  <si>
    <t>กำไรสำหรับรอบระยะเวลา</t>
  </si>
  <si>
    <t>กำไรเบ็ดเสร็จรวมสำหรับรอบระยะเวลา</t>
  </si>
  <si>
    <t>กำไรต่อหุ้นขั้นพื้นฐาน</t>
  </si>
  <si>
    <t>13</t>
  </si>
  <si>
    <t>งบการเปลี่ยนแปลงส่วนของเจ้าของ</t>
  </si>
  <si>
    <t xml:space="preserve">ข้อมูลทางการเงินรวม </t>
  </si>
  <si>
    <t>ส่วนของผู้เป็นเจ้าของของบริษัทใหญ่</t>
  </si>
  <si>
    <t>องค์ประกอบอื่น</t>
  </si>
  <si>
    <t>ส่วนต่ำจาก</t>
  </si>
  <si>
    <t>ทุนที่ออกและ</t>
  </si>
  <si>
    <t xml:space="preserve"> ส่วนเกิน</t>
  </si>
  <si>
    <t xml:space="preserve"> ทุนสำรอง</t>
  </si>
  <si>
    <t>ยังไม่ได้</t>
  </si>
  <si>
    <t>รวม</t>
  </si>
  <si>
    <t>ชำระแล้ว</t>
  </si>
  <si>
    <t>มูลค่าหุ้น</t>
  </si>
  <si>
    <t>ตามกฎหมาย</t>
  </si>
  <si>
    <t>จัดสรร</t>
  </si>
  <si>
    <t>ยอดคงเหลือต้นรอบระยะเวลา ณ วันที่ 1 มกราคม พ.ศ. 2567</t>
  </si>
  <si>
    <t xml:space="preserve">การเปลี่ยนแปลงในส่วนของเจ้าของสำหรับรอบระยะเวลา </t>
  </si>
  <si>
    <t>การออกหุ้นสามัญใหม่</t>
  </si>
  <si>
    <t>เงินปันผลจ่าย</t>
  </si>
  <si>
    <t>กำไรเบ็ดเสร็จสำหรับรอบระยะเวลา</t>
  </si>
  <si>
    <t>ยอดคงเหลือต้นรอบระยะเวลา ณ วันที่ 1 มกราคม พ.ศ. 2568</t>
  </si>
  <si>
    <t xml:space="preserve">ข้อมูลทางการเงินเฉพาะกิจการ </t>
  </si>
  <si>
    <t xml:space="preserve"> ทุนที่ออกและ</t>
  </si>
  <si>
    <t xml:space="preserve"> ส่วนเกินมูลค่าหุ้น</t>
  </si>
  <si>
    <t xml:space="preserve">งบกระแสเงินสด </t>
  </si>
  <si>
    <t>กระแสเงินสดจากกิจกรรมดำเนินงาน</t>
  </si>
  <si>
    <t xml:space="preserve">   </t>
  </si>
  <si>
    <t>- ค่าเสื่อมราคาและค่าตัดจำหน่าย</t>
  </si>
  <si>
    <t>14, 15</t>
  </si>
  <si>
    <t>- (กลับรายการ) ค่าเผื่อผลขาดทุนที่คาดว่าจะเกิดขึ้น</t>
  </si>
  <si>
    <t>8, 9, 10</t>
  </si>
  <si>
    <t>- ดอกเบี้ยรับ</t>
  </si>
  <si>
    <t>- เงินปันผลรับ</t>
  </si>
  <si>
    <t>- ต้นทุนทางการเงิน</t>
  </si>
  <si>
    <t>- ค่าใช้จ่ายผลประโยชน์พนักงาน</t>
  </si>
  <si>
    <t>- กำไรจากการปรับมูลค่ายุติธรรมของสินทรัพย์ทางการเงิน</t>
  </si>
  <si>
    <t>- ตัดจำหน่ายภาษีเงินได้หัก ณ ที่จ่าย</t>
  </si>
  <si>
    <t>- ค่าเผื่อการปรับลดมูลค่าของสินค้าคงเหลือ</t>
  </si>
  <si>
    <t>กระแสเงินสดก่อนการเปลี่ยนแปลงของสินทรัพย์</t>
  </si>
  <si>
    <t>และหนี้สินดำเนินงาน</t>
  </si>
  <si>
    <t>การเปลี่ยนแปลงของสินทรัพย์และหนี้สินดำเนินงาน</t>
  </si>
  <si>
    <t>- ลูกหนี้การค้าและลูกหนี้หมุนเวียนอื่น</t>
  </si>
  <si>
    <t>- สินทรัพย์ที่เกิดจากสัญญา</t>
  </si>
  <si>
    <t>- ลูกหนี้ตามสัญญาเช่าเงินทุน</t>
  </si>
  <si>
    <t>- สินค้าคงเหลือ</t>
  </si>
  <si>
    <t>- ต้นทุนบริการจ่ายล่วงหน้า</t>
  </si>
  <si>
    <t>- สินทรัพย์หมุนเวียนอื่น</t>
  </si>
  <si>
    <t>- สินทรัพย์ไม่หมุนเวียนอื่น</t>
  </si>
  <si>
    <t>- เจ้าหนี้การค้าและเจ้าหนี้หมุนเวียนอื่น</t>
  </si>
  <si>
    <t>- หนี้สินที่เกิดจากสัญญา</t>
  </si>
  <si>
    <t>- จ่ายภาษีเงินได้</t>
  </si>
  <si>
    <t>- เงินสดรับจากการขอคืนภาษีเงินได้</t>
  </si>
  <si>
    <t>งบกระแสเงินสด</t>
  </si>
  <si>
    <t>กระแสเงินสดจากกิจกรรมลงทุน</t>
  </si>
  <si>
    <t>เงินสดจ่ายลงทุนในสินทรัพย์ทางการเงินหมุนเวียนอื่น</t>
  </si>
  <si>
    <t>เงินสดจ่ายซื้อสินทรัพย์ไม่มีตัวตน</t>
  </si>
  <si>
    <t>เงินสดรับจากเงินปันผล</t>
  </si>
  <si>
    <t>เงินสดรับจากดอกเบี้ย</t>
  </si>
  <si>
    <t>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</si>
  <si>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</si>
  <si>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เงินสดจ่ายชำระหนี้สินตามสัญญาเช่า</t>
  </si>
  <si>
    <t>เงินสดจ่ายค่าดอกเบี้ย</t>
  </si>
  <si>
    <t>เงินสดจ่ายเงินปันผล</t>
  </si>
  <si>
    <t>เงินสดรับจากการออกหุ้นสามัญ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</si>
  <si>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</si>
  <si>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</si>
  <si>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ยอดคงเหลือต้นรอบระยะเวลา</t>
  </si>
  <si>
    <t>ยอดคงเหลือสิ้นรอบระยะเวลา</t>
  </si>
  <si>
    <t>ข้อมูลเพิ่มเติมเกี่ยวกับกระแสเงินสด</t>
  </si>
  <si>
    <t xml:space="preserve">   การเปลี่ยนแปลงในเงินปันผลค้างจ่าย</t>
  </si>
  <si>
    <t>15, 18</t>
  </si>
  <si>
    <t>ต้นทุนการให้บริการ</t>
  </si>
  <si>
    <t>ต้นทุนขาย</t>
  </si>
  <si>
    <t xml:space="preserve">   การเพิ่มขึ้นของหนี้สินตามสัญญาเช่าใหม่และ</t>
  </si>
  <si>
    <t xml:space="preserve">  สินทรัพย์สิทธิการใช้</t>
  </si>
  <si>
    <t>ที่ถึงกำหนดชำระภายในหนึ่งปี สุทธิ</t>
  </si>
  <si>
    <t>ส่วนปรับปรุงอาคารและอุปกรณ์ สุทธิ</t>
  </si>
  <si>
    <t>เงินสดรับจากการจำหน่ายอุปกรณ์</t>
  </si>
  <si>
    <t xml:space="preserve">   การเปลี่ยนแปลงในลูกหนี้จากการจำหน่ายอุปกรณ์</t>
  </si>
  <si>
    <t>กำไรต่อหุ้น</t>
  </si>
  <si>
    <t xml:space="preserve">   เป็นเงินสดสุทธิจากกิจกรรมดำเนินงาน</t>
  </si>
  <si>
    <t>ณ วันที่ 30 กันยายน พ.ศ. 2568</t>
  </si>
  <si>
    <t>30 กันยายน</t>
  </si>
  <si>
    <t>สำหรับรอบระยะเวลาสามเดือนสิ้นสุดวันที่ 30 กันยายน พ.ศ. 2568</t>
  </si>
  <si>
    <t>ยอดคงเหลือสิ้นรอบระยะเวลา ณ วันที่ 30 กันยายน พ.ศ. 2567</t>
  </si>
  <si>
    <t>ยอดคงเหลือสิ้นรอบระยะเวลา ณ วันที่ 30 กันยายน พ.ศ. 2568</t>
  </si>
  <si>
    <t>สำหรับรอบระยะเวลาเก้าเดือนสิ้นสุดวันที่ 30 กันยายน พ.ศ. 2568</t>
  </si>
  <si>
    <t>-</t>
  </si>
  <si>
    <t>ภาษีเงินได้</t>
  </si>
  <si>
    <t>- จ่ายผลประโยชน์พนักงาน</t>
  </si>
  <si>
    <t>0.05</t>
  </si>
  <si>
    <t>0.02</t>
  </si>
  <si>
    <t>0.06</t>
  </si>
  <si>
    <t>รายการปรับปรุงกำไรก่อนภาษีเงินได้</t>
  </si>
  <si>
    <t>เงินสดได้มาจากการดำเนินงาน</t>
  </si>
  <si>
    <t>เงินสดจ่ายซื้ออุปกรณ์</t>
  </si>
  <si>
    <t>เงินสดสุทธิได้มาจาก (ใช้ไปใน) กิจกรรมดำเนินงาน</t>
  </si>
  <si>
    <t>- ขาดทุน (กำไร) จากการจำหน่ายและตัดจำหน่าย</t>
  </si>
  <si>
    <t xml:space="preserve">  ส่วนปรับปรุงอาคารและอุปกรณ์</t>
  </si>
  <si>
    <t>เงินสดรับจากสินทรัพย์ทางการเงินหมุนเวียนอื่น</t>
  </si>
  <si>
    <t>- กำไรจากการยกเลิกสัญญาเช่าเงินทุน</t>
  </si>
  <si>
    <t xml:space="preserve">   จ่ายชำระแล้วหุ้นละ 0.50 บาท</t>
  </si>
  <si>
    <t xml:space="preserve">   การเพิ่มขึ้นในเจ้าหนี้ค่าซื้ออุปกรณ์</t>
  </si>
  <si>
    <t>ของส่วนของเจ้าของ</t>
  </si>
  <si>
    <t>การรวมธุรกิจภายใต้</t>
  </si>
  <si>
    <t>การควบคุมเดียวกัน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</si>
</sst>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#,##0;\(#,##0\);\-"/>
    <numFmt numFmtId="168" formatCode="#,##0.0;\(#,##0.0\)"/>
    <numFmt numFmtId="169" formatCode="#,##0.00;\(#,##0.00\);\-"/>
    <numFmt numFmtId="170" formatCode="[$$]#,##0.00_);\([$$]#,##0.00\)"/>
    <numFmt numFmtId="171" formatCode="_-* #,##0.00_-;\-* #,##0.00_-;_-* &quot;-&quot;??_-;_-@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Browallia New"/>
      <family val="2"/>
    </font>
    <font>
      <sz val="14"/>
      <name val="Browallia New"/>
      <family val="2"/>
    </font>
    <font>
      <sz val="10"/>
      <name val="Arial"/>
      <family val="2"/>
    </font>
    <font>
      <sz val="14"/>
      <color rgb="FF000000"/>
      <name val="Browallia New"/>
      <family val="2"/>
    </font>
    <font>
      <b/>
      <sz val="14"/>
      <color theme="1"/>
      <name val="Browallia New"/>
      <family val="2"/>
    </font>
    <font>
      <sz val="14"/>
      <color theme="1"/>
      <name val="Browallia Ne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0">
    <xf numFmtId="0" fontId="0" fillId="0" borderId="0"/>
    <xf numFmtId="0" fontId="8" fillId="0" borderId="0"/>
    <xf numFmtId="0" fontId="11" fillId="0" borderId="0"/>
    <xf numFmtId="170" fontId="12" fillId="0" borderId="0" applyAlignment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183">
    <xf numFmtId="0" fontId="0" fillId="0" borderId="0" xfId="0"/>
    <xf numFmtId="166" fontId="9" fillId="0" borderId="0" xfId="15" applyNumberFormat="1" applyFont="1" applyAlignment="1">
      <alignment horizontal="left" vertical="center"/>
    </xf>
    <xf numFmtId="166" fontId="10" fillId="0" borderId="0" xfId="15" applyNumberFormat="1" applyFont="1" applyAlignment="1">
      <alignment horizontal="center" vertical="center"/>
    </xf>
    <xf numFmtId="166" fontId="10" fillId="0" borderId="0" xfId="15" applyNumberFormat="1" applyFont="1" applyAlignment="1">
      <alignment horizontal="left" vertical="center"/>
    </xf>
    <xf numFmtId="167" fontId="10" fillId="0" borderId="0" xfId="15" applyNumberFormat="1" applyFont="1" applyAlignment="1">
      <alignment horizontal="right" vertical="center"/>
    </xf>
    <xf numFmtId="166" fontId="10" fillId="0" borderId="0" xfId="15" applyNumberFormat="1" applyFont="1" applyAlignment="1">
      <alignment horizontal="right" vertical="center"/>
    </xf>
    <xf numFmtId="166" fontId="9" fillId="0" borderId="0" xfId="15" applyNumberFormat="1" applyFont="1" applyAlignment="1">
      <alignment horizontal="right" vertical="center"/>
    </xf>
    <xf numFmtId="0" fontId="10" fillId="0" borderId="0" xfId="15" applyFont="1"/>
    <xf numFmtId="166" fontId="9" fillId="0" borderId="1" xfId="0" applyNumberFormat="1" applyFont="1" applyBorder="1" applyAlignment="1">
      <alignment horizontal="left" vertical="center"/>
    </xf>
    <xf numFmtId="166" fontId="9" fillId="0" borderId="1" xfId="15" applyNumberFormat="1" applyFont="1" applyBorder="1" applyAlignment="1">
      <alignment horizontal="left" vertical="center"/>
    </xf>
    <xf numFmtId="166" fontId="10" fillId="0" borderId="1" xfId="15" applyNumberFormat="1" applyFont="1" applyBorder="1" applyAlignment="1">
      <alignment horizontal="center" vertical="center"/>
    </xf>
    <xf numFmtId="166" fontId="10" fillId="0" borderId="1" xfId="15" applyNumberFormat="1" applyFont="1" applyBorder="1" applyAlignment="1">
      <alignment horizontal="left" vertical="center"/>
    </xf>
    <xf numFmtId="167" fontId="10" fillId="0" borderId="1" xfId="15" applyNumberFormat="1" applyFont="1" applyBorder="1" applyAlignment="1">
      <alignment horizontal="right" vertical="center"/>
    </xf>
    <xf numFmtId="166" fontId="10" fillId="0" borderId="1" xfId="15" applyNumberFormat="1" applyFont="1" applyBorder="1" applyAlignment="1">
      <alignment horizontal="right" vertical="center"/>
    </xf>
    <xf numFmtId="166" fontId="10" fillId="0" borderId="0" xfId="15" applyNumberFormat="1" applyFont="1" applyAlignment="1">
      <alignment vertical="center"/>
    </xf>
    <xf numFmtId="166" fontId="9" fillId="0" borderId="0" xfId="15" applyNumberFormat="1" applyFont="1" applyAlignment="1">
      <alignment vertical="center"/>
    </xf>
    <xf numFmtId="166" fontId="9" fillId="0" borderId="1" xfId="15" applyNumberFormat="1" applyFont="1" applyBorder="1" applyAlignment="1">
      <alignment horizontal="right" vertical="center"/>
    </xf>
    <xf numFmtId="167" fontId="9" fillId="0" borderId="1" xfId="15" applyNumberFormat="1" applyFont="1" applyBorder="1" applyAlignment="1">
      <alignment horizontal="right" vertical="center"/>
    </xf>
    <xf numFmtId="167" fontId="9" fillId="0" borderId="0" xfId="15" applyNumberFormat="1" applyFont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1" xfId="15" applyNumberFormat="1" applyFont="1" applyBorder="1" applyAlignment="1">
      <alignment horizontal="center" vertical="center"/>
    </xf>
    <xf numFmtId="167" fontId="10" fillId="0" borderId="0" xfId="0" applyNumberFormat="1" applyFont="1" applyAlignment="1">
      <alignment horizontal="right" vertical="center"/>
    </xf>
    <xf numFmtId="167" fontId="10" fillId="0" borderId="1" xfId="0" applyNumberFormat="1" applyFont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 wrapText="1"/>
    </xf>
    <xf numFmtId="167" fontId="10" fillId="0" borderId="2" xfId="15" applyNumberFormat="1" applyFont="1" applyBorder="1" applyAlignment="1">
      <alignment horizontal="right" vertical="center"/>
    </xf>
    <xf numFmtId="164" fontId="10" fillId="0" borderId="0" xfId="15" applyNumberFormat="1" applyFont="1" applyAlignment="1">
      <alignment horizontal="right" vertical="center"/>
    </xf>
    <xf numFmtId="166" fontId="10" fillId="0" borderId="3" xfId="15" applyNumberFormat="1" applyFont="1" applyBorder="1" applyAlignment="1">
      <alignment horizontal="left" vertical="center"/>
    </xf>
    <xf numFmtId="166" fontId="10" fillId="0" borderId="1" xfId="15" applyNumberFormat="1" applyFont="1" applyBorder="1" applyAlignment="1">
      <alignment vertical="center" shrinkToFit="1"/>
    </xf>
    <xf numFmtId="164" fontId="10" fillId="0" borderId="1" xfId="15" applyNumberFormat="1" applyFont="1" applyBorder="1" applyAlignment="1">
      <alignment horizontal="right" vertical="center"/>
    </xf>
    <xf numFmtId="167" fontId="10" fillId="0" borderId="3" xfId="15" applyNumberFormat="1" applyFont="1" applyBorder="1" applyAlignment="1">
      <alignment horizontal="right" vertical="center"/>
    </xf>
    <xf numFmtId="166" fontId="9" fillId="0" borderId="3" xfId="15" applyNumberFormat="1" applyFont="1" applyBorder="1" applyAlignment="1">
      <alignment horizontal="right" vertical="center"/>
    </xf>
    <xf numFmtId="167" fontId="9" fillId="0" borderId="3" xfId="15" applyNumberFormat="1" applyFont="1" applyBorder="1" applyAlignment="1">
      <alignment horizontal="right" vertical="center"/>
    </xf>
    <xf numFmtId="166" fontId="10" fillId="0" borderId="3" xfId="15" applyNumberFormat="1" applyFont="1" applyBorder="1" applyAlignment="1">
      <alignment horizontal="center" vertical="center"/>
    </xf>
    <xf numFmtId="164" fontId="10" fillId="0" borderId="3" xfId="15" applyNumberFormat="1" applyFont="1" applyBorder="1" applyAlignment="1">
      <alignment horizontal="right" vertical="center"/>
    </xf>
    <xf numFmtId="166" fontId="10" fillId="0" borderId="0" xfId="15" quotePrefix="1" applyNumberFormat="1" applyFont="1" applyAlignment="1">
      <alignment horizontal="left" vertical="center"/>
    </xf>
    <xf numFmtId="166" fontId="10" fillId="0" borderId="0" xfId="0" applyNumberFormat="1" applyFont="1" applyAlignment="1">
      <alignment horizontal="right" vertical="center"/>
    </xf>
    <xf numFmtId="167" fontId="10" fillId="0" borderId="3" xfId="0" applyNumberFormat="1" applyFont="1" applyBorder="1" applyAlignment="1">
      <alignment horizontal="right" vertical="center"/>
    </xf>
    <xf numFmtId="167" fontId="10" fillId="0" borderId="0" xfId="29" applyNumberFormat="1" applyFont="1" applyAlignment="1">
      <alignment horizontal="right" vertical="center"/>
    </xf>
    <xf numFmtId="164" fontId="10" fillId="0" borderId="0" xfId="29" applyNumberFormat="1" applyFont="1" applyAlignment="1">
      <alignment horizontal="left" vertical="center"/>
    </xf>
    <xf numFmtId="164" fontId="10" fillId="0" borderId="0" xfId="29" applyNumberFormat="1" applyFont="1" applyAlignment="1">
      <alignment horizontal="center" vertical="center"/>
    </xf>
    <xf numFmtId="164" fontId="10" fillId="0" borderId="0" xfId="29" applyNumberFormat="1" applyFont="1" applyAlignment="1">
      <alignment horizontal="right" vertical="center"/>
    </xf>
    <xf numFmtId="166" fontId="9" fillId="0" borderId="0" xfId="29" applyNumberFormat="1" applyFont="1" applyAlignment="1">
      <alignment horizontal="left" vertical="center"/>
    </xf>
    <xf numFmtId="166" fontId="9" fillId="0" borderId="0" xfId="29" applyNumberFormat="1" applyFont="1" applyAlignment="1">
      <alignment horizontal="center" vertical="center"/>
    </xf>
    <xf numFmtId="167" fontId="10" fillId="0" borderId="1" xfId="29" applyNumberFormat="1" applyFont="1" applyBorder="1" applyAlignment="1">
      <alignment horizontal="right" vertical="center"/>
    </xf>
    <xf numFmtId="166" fontId="10" fillId="0" borderId="0" xfId="29" applyNumberFormat="1" applyFont="1" applyAlignment="1">
      <alignment horizontal="center" vertical="center"/>
    </xf>
    <xf numFmtId="166" fontId="10" fillId="0" borderId="0" xfId="29" applyNumberFormat="1" applyFont="1" applyAlignment="1">
      <alignment horizontal="left" vertical="center"/>
    </xf>
    <xf numFmtId="167" fontId="9" fillId="0" borderId="0" xfId="29" applyNumberFormat="1" applyFont="1" applyAlignment="1">
      <alignment horizontal="right" vertical="center"/>
    </xf>
    <xf numFmtId="0" fontId="10" fillId="0" borderId="0" xfId="29" applyFont="1"/>
    <xf numFmtId="166" fontId="9" fillId="0" borderId="1" xfId="29" applyNumberFormat="1" applyFont="1" applyBorder="1" applyAlignment="1">
      <alignment horizontal="left" vertical="center"/>
    </xf>
    <xf numFmtId="166" fontId="10" fillId="0" borderId="1" xfId="29" applyNumberFormat="1" applyFont="1" applyBorder="1" applyAlignment="1">
      <alignment horizontal="center" vertical="center"/>
    </xf>
    <xf numFmtId="166" fontId="10" fillId="0" borderId="1" xfId="29" applyNumberFormat="1" applyFont="1" applyBorder="1" applyAlignment="1">
      <alignment horizontal="left" vertical="center"/>
    </xf>
    <xf numFmtId="164" fontId="10" fillId="0" borderId="1" xfId="29" applyNumberFormat="1" applyFont="1" applyBorder="1" applyAlignment="1">
      <alignment horizontal="left" vertical="center"/>
    </xf>
    <xf numFmtId="164" fontId="10" fillId="0" borderId="1" xfId="29" applyNumberFormat="1" applyFont="1" applyBorder="1" applyAlignment="1">
      <alignment horizontal="center" vertical="center"/>
    </xf>
    <xf numFmtId="166" fontId="10" fillId="0" borderId="0" xfId="29" applyNumberFormat="1" applyFont="1" applyAlignment="1">
      <alignment vertical="center"/>
    </xf>
    <xf numFmtId="167" fontId="9" fillId="0" borderId="1" xfId="29" applyNumberFormat="1" applyFont="1" applyBorder="1" applyAlignment="1">
      <alignment horizontal="right" vertical="center"/>
    </xf>
    <xf numFmtId="164" fontId="9" fillId="0" borderId="0" xfId="29" applyNumberFormat="1" applyFont="1" applyAlignment="1">
      <alignment horizontal="right" vertical="center"/>
    </xf>
    <xf numFmtId="167" fontId="9" fillId="0" borderId="1" xfId="29" applyNumberFormat="1" applyFont="1" applyBorder="1" applyAlignment="1">
      <alignment horizontal="center" vertical="center"/>
    </xf>
    <xf numFmtId="167" fontId="9" fillId="0" borderId="0" xfId="29" applyNumberFormat="1" applyFont="1" applyAlignment="1">
      <alignment horizontal="center" vertical="center"/>
    </xf>
    <xf numFmtId="166" fontId="10" fillId="0" borderId="0" xfId="29" quotePrefix="1" applyNumberFormat="1" applyFont="1" applyAlignment="1">
      <alignment horizontal="left" vertical="center"/>
    </xf>
    <xf numFmtId="166" fontId="10" fillId="0" borderId="0" xfId="29" quotePrefix="1" applyNumberFormat="1" applyFont="1" applyAlignment="1">
      <alignment horizontal="center" vertical="center"/>
    </xf>
    <xf numFmtId="167" fontId="10" fillId="0" borderId="3" xfId="29" applyNumberFormat="1" applyFont="1" applyBorder="1" applyAlignment="1">
      <alignment horizontal="right" vertical="center"/>
    </xf>
    <xf numFmtId="168" fontId="10" fillId="0" borderId="0" xfId="29" applyNumberFormat="1" applyFont="1" applyAlignment="1">
      <alignment horizontal="center" vertical="center"/>
    </xf>
    <xf numFmtId="167" fontId="10" fillId="0" borderId="2" xfId="29" applyNumberFormat="1" applyFont="1" applyBorder="1" applyAlignment="1">
      <alignment horizontal="right" vertical="center"/>
    </xf>
    <xf numFmtId="166" fontId="10" fillId="0" borderId="0" xfId="29" applyNumberFormat="1" applyFont="1" applyAlignment="1">
      <alignment horizontal="right" vertical="center"/>
    </xf>
    <xf numFmtId="166" fontId="9" fillId="0" borderId="0" xfId="29" applyNumberFormat="1" applyFont="1" applyAlignment="1">
      <alignment horizontal="right" vertical="center"/>
    </xf>
    <xf numFmtId="166" fontId="10" fillId="0" borderId="1" xfId="29" applyNumberFormat="1" applyFont="1" applyBorder="1" applyAlignment="1">
      <alignment horizontal="right" vertical="center"/>
    </xf>
    <xf numFmtId="166" fontId="9" fillId="0" borderId="1" xfId="29" applyNumberFormat="1" applyFont="1" applyBorder="1" applyAlignment="1">
      <alignment horizontal="right" vertical="center"/>
    </xf>
    <xf numFmtId="167" fontId="9" fillId="0" borderId="1" xfId="29" applyNumberFormat="1" applyFont="1" applyBorder="1" applyAlignment="1">
      <alignment horizontal="right" vertical="center" wrapText="1"/>
    </xf>
    <xf numFmtId="167" fontId="9" fillId="0" borderId="0" xfId="29" applyNumberFormat="1" applyFont="1" applyAlignment="1">
      <alignment horizontal="right" vertical="center" wrapText="1"/>
    </xf>
    <xf numFmtId="0" fontId="10" fillId="0" borderId="0" xfId="29" applyFont="1" applyAlignment="1">
      <alignment vertical="center"/>
    </xf>
    <xf numFmtId="167" fontId="10" fillId="0" borderId="0" xfId="29" applyNumberFormat="1" applyFont="1" applyAlignment="1">
      <alignment horizontal="center" vertical="center"/>
    </xf>
    <xf numFmtId="171" fontId="10" fillId="0" borderId="0" xfId="29" applyNumberFormat="1" applyFont="1" applyAlignment="1">
      <alignment vertical="center"/>
    </xf>
    <xf numFmtId="166" fontId="10" fillId="0" borderId="3" xfId="29" applyNumberFormat="1" applyFont="1" applyBorder="1" applyAlignment="1">
      <alignment vertical="center"/>
    </xf>
    <xf numFmtId="3" fontId="10" fillId="0" borderId="0" xfId="29" applyNumberFormat="1" applyFont="1" applyAlignment="1">
      <alignment horizontal="right" vertical="center"/>
    </xf>
    <xf numFmtId="166" fontId="10" fillId="0" borderId="1" xfId="29" applyNumberFormat="1" applyFont="1" applyBorder="1" applyAlignment="1">
      <alignment vertical="center"/>
    </xf>
    <xf numFmtId="0" fontId="10" fillId="0" borderId="0" xfId="26" applyFont="1" applyAlignment="1">
      <alignment vertical="center"/>
    </xf>
    <xf numFmtId="167" fontId="10" fillId="0" borderId="0" xfId="8" applyNumberFormat="1" applyFont="1" applyAlignment="1">
      <alignment horizontal="right" vertical="center"/>
    </xf>
    <xf numFmtId="164" fontId="10" fillId="0" borderId="0" xfId="0" applyNumberFormat="1" applyFont="1" applyAlignment="1">
      <alignment horizontal="right" vertical="center"/>
    </xf>
    <xf numFmtId="167" fontId="10" fillId="0" borderId="4" xfId="0" applyNumberFormat="1" applyFont="1" applyBorder="1" applyAlignment="1">
      <alignment horizontal="right" vertical="center"/>
    </xf>
    <xf numFmtId="167" fontId="10" fillId="0" borderId="1" xfId="8" applyNumberFormat="1" applyFont="1" applyBorder="1" applyAlignment="1">
      <alignment horizontal="right" vertical="center"/>
    </xf>
    <xf numFmtId="168" fontId="10" fillId="0" borderId="0" xfId="29" quotePrefix="1" applyNumberFormat="1" applyFont="1" applyAlignment="1">
      <alignment horizontal="center" vertical="center"/>
    </xf>
    <xf numFmtId="167" fontId="14" fillId="0" borderId="0" xfId="0" applyNumberFormat="1" applyFont="1" applyAlignment="1">
      <alignment horizontal="right" vertical="center"/>
    </xf>
    <xf numFmtId="164" fontId="14" fillId="0" borderId="0" xfId="24" applyNumberFormat="1" applyFont="1" applyAlignment="1">
      <alignment horizontal="right" vertical="center"/>
    </xf>
    <xf numFmtId="167" fontId="14" fillId="0" borderId="0" xfId="24" applyNumberFormat="1" applyFont="1" applyAlignment="1">
      <alignment horizontal="right" vertical="center"/>
    </xf>
    <xf numFmtId="167" fontId="14" fillId="0" borderId="0" xfId="13" applyNumberFormat="1" applyFont="1" applyAlignment="1">
      <alignment horizontal="right" vertical="center"/>
    </xf>
    <xf numFmtId="167" fontId="14" fillId="0" borderId="3" xfId="24" applyNumberFormat="1" applyFont="1" applyBorder="1" applyAlignment="1">
      <alignment horizontal="right" vertical="center"/>
    </xf>
    <xf numFmtId="166" fontId="13" fillId="0" borderId="0" xfId="24" applyNumberFormat="1" applyFont="1" applyAlignment="1">
      <alignment horizontal="left" vertical="center"/>
    </xf>
    <xf numFmtId="167" fontId="14" fillId="0" borderId="1" xfId="0" applyNumberFormat="1" applyFont="1" applyBorder="1" applyAlignment="1">
      <alignment horizontal="right" vertical="center"/>
    </xf>
    <xf numFmtId="167" fontId="14" fillId="0" borderId="1" xfId="24" applyNumberFormat="1" applyFont="1" applyBorder="1" applyAlignment="1">
      <alignment horizontal="right" vertical="center"/>
    </xf>
    <xf numFmtId="167" fontId="14" fillId="0" borderId="0" xfId="14" applyNumberFormat="1" applyFont="1" applyAlignment="1">
      <alignment horizontal="right" vertical="center"/>
    </xf>
    <xf numFmtId="166" fontId="9" fillId="0" borderId="0" xfId="25" applyNumberFormat="1" applyFont="1" applyAlignment="1">
      <alignment horizontal="left" vertical="center"/>
    </xf>
    <xf numFmtId="166" fontId="10" fillId="0" borderId="0" xfId="25" applyNumberFormat="1" applyFont="1" applyAlignment="1">
      <alignment horizontal="center" vertical="center"/>
    </xf>
    <xf numFmtId="166" fontId="10" fillId="0" borderId="0" xfId="25" applyNumberFormat="1" applyFont="1" applyAlignment="1">
      <alignment horizontal="left" vertical="center"/>
    </xf>
    <xf numFmtId="167" fontId="10" fillId="0" borderId="0" xfId="25" applyNumberFormat="1" applyFont="1" applyAlignment="1">
      <alignment horizontal="right" vertical="center"/>
    </xf>
    <xf numFmtId="164" fontId="10" fillId="0" borderId="0" xfId="25" applyNumberFormat="1" applyFont="1" applyAlignment="1">
      <alignment horizontal="left" vertical="center"/>
    </xf>
    <xf numFmtId="164" fontId="10" fillId="0" borderId="0" xfId="25" applyNumberFormat="1" applyFont="1" applyAlignment="1">
      <alignment horizontal="center" vertical="center"/>
    </xf>
    <xf numFmtId="0" fontId="10" fillId="0" borderId="0" xfId="25" applyFont="1"/>
    <xf numFmtId="166" fontId="9" fillId="0" borderId="1" xfId="25" applyNumberFormat="1" applyFont="1" applyBorder="1" applyAlignment="1">
      <alignment horizontal="left" vertical="center"/>
    </xf>
    <xf numFmtId="166" fontId="10" fillId="0" borderId="1" xfId="25" applyNumberFormat="1" applyFont="1" applyBorder="1" applyAlignment="1">
      <alignment horizontal="center" vertical="center"/>
    </xf>
    <xf numFmtId="166" fontId="10" fillId="0" borderId="1" xfId="25" applyNumberFormat="1" applyFont="1" applyBorder="1" applyAlignment="1">
      <alignment horizontal="left" vertical="center"/>
    </xf>
    <xf numFmtId="167" fontId="10" fillId="0" borderId="1" xfId="25" applyNumberFormat="1" applyFont="1" applyBorder="1" applyAlignment="1">
      <alignment horizontal="right" vertical="center"/>
    </xf>
    <xf numFmtId="164" fontId="10" fillId="0" borderId="1" xfId="25" applyNumberFormat="1" applyFont="1" applyBorder="1" applyAlignment="1">
      <alignment horizontal="left" vertical="center"/>
    </xf>
    <xf numFmtId="164" fontId="10" fillId="0" borderId="1" xfId="25" applyNumberFormat="1" applyFont="1" applyBorder="1" applyAlignment="1">
      <alignment horizontal="center" vertical="center"/>
    </xf>
    <xf numFmtId="166" fontId="10" fillId="0" borderId="0" xfId="25" applyNumberFormat="1" applyFont="1" applyAlignment="1">
      <alignment vertical="center"/>
    </xf>
    <xf numFmtId="166" fontId="9" fillId="0" borderId="0" xfId="25" applyNumberFormat="1" applyFont="1" applyAlignment="1">
      <alignment vertical="center"/>
    </xf>
    <xf numFmtId="167" fontId="9" fillId="0" borderId="1" xfId="25" applyNumberFormat="1" applyFont="1" applyBorder="1" applyAlignment="1">
      <alignment vertical="center"/>
    </xf>
    <xf numFmtId="164" fontId="9" fillId="0" borderId="0" xfId="25" applyNumberFormat="1" applyFont="1" applyAlignment="1">
      <alignment horizontal="right" vertical="center"/>
    </xf>
    <xf numFmtId="167" fontId="9" fillId="0" borderId="0" xfId="25" applyNumberFormat="1" applyFont="1" applyAlignment="1">
      <alignment horizontal="right" vertical="center"/>
    </xf>
    <xf numFmtId="166" fontId="9" fillId="0" borderId="0" xfId="25" applyNumberFormat="1" applyFont="1" applyAlignment="1">
      <alignment horizontal="center" vertical="center"/>
    </xf>
    <xf numFmtId="166" fontId="13" fillId="0" borderId="0" xfId="9" applyNumberFormat="1" applyFont="1" applyAlignment="1">
      <alignment horizontal="center" vertical="center"/>
    </xf>
    <xf numFmtId="167" fontId="9" fillId="0" borderId="1" xfId="25" applyNumberFormat="1" applyFont="1" applyBorder="1" applyAlignment="1">
      <alignment horizontal="right" vertical="center"/>
    </xf>
    <xf numFmtId="166" fontId="14" fillId="0" borderId="0" xfId="9" applyNumberFormat="1" applyFont="1" applyAlignment="1">
      <alignment horizontal="center" vertical="center"/>
    </xf>
    <xf numFmtId="164" fontId="10" fillId="0" borderId="0" xfId="25" applyNumberFormat="1" applyFont="1" applyAlignment="1">
      <alignment horizontal="right" vertical="center"/>
    </xf>
    <xf numFmtId="167" fontId="10" fillId="0" borderId="0" xfId="26" applyNumberFormat="1" applyFont="1" applyAlignment="1">
      <alignment horizontal="right" vertical="center"/>
    </xf>
    <xf numFmtId="164" fontId="14" fillId="0" borderId="0" xfId="15" applyNumberFormat="1" applyFont="1" applyAlignment="1">
      <alignment horizontal="right" vertical="center"/>
    </xf>
    <xf numFmtId="167" fontId="14" fillId="0" borderId="0" xfId="15" applyNumberFormat="1" applyFont="1" applyAlignment="1">
      <alignment horizontal="right" vertical="center"/>
    </xf>
    <xf numFmtId="168" fontId="10" fillId="0" borderId="0" xfId="25" applyNumberFormat="1" applyFont="1" applyAlignment="1">
      <alignment horizontal="center" vertical="center"/>
    </xf>
    <xf numFmtId="167" fontId="10" fillId="0" borderId="1" xfId="26" applyNumberFormat="1" applyFont="1" applyBorder="1" applyAlignment="1">
      <alignment horizontal="right" vertical="center"/>
    </xf>
    <xf numFmtId="166" fontId="10" fillId="0" borderId="0" xfId="27" applyNumberFormat="1" applyFont="1" applyAlignment="1">
      <alignment horizontal="left" vertical="center"/>
    </xf>
    <xf numFmtId="166" fontId="10" fillId="0" borderId="0" xfId="27" applyNumberFormat="1" applyFont="1" applyAlignment="1">
      <alignment horizontal="center" vertical="center"/>
    </xf>
    <xf numFmtId="167" fontId="10" fillId="0" borderId="0" xfId="27" applyNumberFormat="1" applyFont="1" applyAlignment="1">
      <alignment horizontal="right" vertical="center"/>
    </xf>
    <xf numFmtId="166" fontId="9" fillId="0" borderId="0" xfId="27" applyNumberFormat="1" applyFont="1" applyAlignment="1">
      <alignment horizontal="left" vertical="center"/>
    </xf>
    <xf numFmtId="167" fontId="10" fillId="0" borderId="4" xfId="27" applyNumberFormat="1" applyFont="1" applyBorder="1" applyAlignment="1">
      <alignment horizontal="right" vertical="center"/>
    </xf>
    <xf numFmtId="169" fontId="10" fillId="0" borderId="4" xfId="2" quotePrefix="1" applyNumberFormat="1" applyFont="1" applyBorder="1" applyAlignment="1">
      <alignment horizontal="right" vertical="center"/>
    </xf>
    <xf numFmtId="164" fontId="10" fillId="0" borderId="0" xfId="2" applyNumberFormat="1" applyFont="1" applyAlignment="1">
      <alignment horizontal="left" vertical="center"/>
    </xf>
    <xf numFmtId="165" fontId="10" fillId="0" borderId="0" xfId="2" applyNumberFormat="1" applyFont="1" applyAlignment="1">
      <alignment horizontal="left" vertical="center"/>
    </xf>
    <xf numFmtId="165" fontId="10" fillId="0" borderId="0" xfId="2" applyNumberFormat="1" applyFont="1" applyAlignment="1">
      <alignment horizontal="center" vertical="center"/>
    </xf>
    <xf numFmtId="166" fontId="10" fillId="0" borderId="3" xfId="25" applyNumberFormat="1" applyFont="1" applyBorder="1" applyAlignment="1">
      <alignment horizontal="left" vertical="center"/>
    </xf>
    <xf numFmtId="166" fontId="10" fillId="0" borderId="1" xfId="25" applyNumberFormat="1" applyFont="1" applyBorder="1" applyAlignment="1">
      <alignment vertical="center" shrinkToFit="1"/>
    </xf>
    <xf numFmtId="166" fontId="13" fillId="0" borderId="0" xfId="15" applyNumberFormat="1" applyFont="1" applyAlignment="1">
      <alignment horizontal="left" vertical="center"/>
    </xf>
    <xf numFmtId="166" fontId="14" fillId="0" borderId="0" xfId="15" applyNumberFormat="1" applyFont="1" applyAlignment="1">
      <alignment horizontal="left" vertical="center"/>
    </xf>
    <xf numFmtId="167" fontId="10" fillId="0" borderId="3" xfId="25" applyNumberFormat="1" applyFont="1" applyBorder="1" applyAlignment="1">
      <alignment horizontal="right" vertical="center"/>
    </xf>
    <xf numFmtId="164" fontId="14" fillId="0" borderId="0" xfId="21" applyNumberFormat="1" applyFont="1" applyAlignment="1">
      <alignment horizontal="right" vertical="center"/>
    </xf>
    <xf numFmtId="167" fontId="14" fillId="0" borderId="0" xfId="21" applyNumberFormat="1" applyFont="1" applyAlignment="1">
      <alignment horizontal="right" vertical="center"/>
    </xf>
    <xf numFmtId="167" fontId="14" fillId="0" borderId="1" xfId="21" applyNumberFormat="1" applyFont="1" applyBorder="1" applyAlignment="1">
      <alignment horizontal="right" vertical="center"/>
    </xf>
    <xf numFmtId="164" fontId="14" fillId="0" borderId="0" xfId="21" applyNumberFormat="1" applyFont="1" applyAlignment="1">
      <alignment horizontal="left" vertical="center"/>
    </xf>
    <xf numFmtId="166" fontId="9" fillId="0" borderId="0" xfId="26" applyNumberFormat="1" applyFont="1" applyAlignment="1">
      <alignment horizontal="left" vertical="center"/>
    </xf>
    <xf numFmtId="0" fontId="9" fillId="0" borderId="0" xfId="26" applyFont="1" applyAlignment="1">
      <alignment vertical="center"/>
    </xf>
    <xf numFmtId="0" fontId="10" fillId="0" borderId="0" xfId="26" applyFont="1" applyAlignment="1">
      <alignment horizontal="right" vertical="center"/>
    </xf>
    <xf numFmtId="166" fontId="9" fillId="0" borderId="0" xfId="26" applyNumberFormat="1" applyFont="1" applyAlignment="1">
      <alignment horizontal="right" vertical="center"/>
    </xf>
    <xf numFmtId="0" fontId="10" fillId="0" borderId="0" xfId="26" applyFont="1"/>
    <xf numFmtId="166" fontId="9" fillId="0" borderId="1" xfId="26" applyNumberFormat="1" applyFont="1" applyBorder="1" applyAlignment="1">
      <alignment horizontal="left" vertical="center"/>
    </xf>
    <xf numFmtId="0" fontId="9" fillId="0" borderId="1" xfId="26" applyFont="1" applyBorder="1" applyAlignment="1">
      <alignment vertical="center"/>
    </xf>
    <xf numFmtId="0" fontId="10" fillId="0" borderId="1" xfId="26" applyFont="1" applyBorder="1" applyAlignment="1">
      <alignment horizontal="right" vertical="center"/>
    </xf>
    <xf numFmtId="0" fontId="9" fillId="0" borderId="0" xfId="26" applyFont="1" applyAlignment="1">
      <alignment horizontal="right" vertical="center"/>
    </xf>
    <xf numFmtId="0" fontId="9" fillId="0" borderId="0" xfId="26" applyFont="1" applyAlignment="1">
      <alignment horizontal="center" vertical="center"/>
    </xf>
    <xf numFmtId="167" fontId="9" fillId="0" borderId="1" xfId="26" applyNumberFormat="1" applyFont="1" applyBorder="1" applyAlignment="1">
      <alignment horizontal="right" vertical="center"/>
    </xf>
    <xf numFmtId="0" fontId="9" fillId="0" borderId="1" xfId="26" applyFont="1" applyBorder="1" applyAlignment="1">
      <alignment horizontal="right" vertical="center"/>
    </xf>
    <xf numFmtId="167" fontId="9" fillId="0" borderId="6" xfId="26" applyNumberFormat="1" applyFont="1" applyBorder="1" applyAlignment="1">
      <alignment vertical="center"/>
    </xf>
    <xf numFmtId="167" fontId="9" fillId="0" borderId="0" xfId="26" applyNumberFormat="1" applyFont="1" applyAlignment="1">
      <alignment horizontal="right" vertical="center"/>
    </xf>
    <xf numFmtId="165" fontId="9" fillId="0" borderId="0" xfId="26" applyNumberFormat="1" applyFont="1" applyAlignment="1">
      <alignment horizontal="right" vertical="center"/>
    </xf>
    <xf numFmtId="0" fontId="9" fillId="0" borderId="6" xfId="26" applyFont="1" applyBorder="1" applyAlignment="1">
      <alignment horizontal="right" vertical="center"/>
    </xf>
    <xf numFmtId="167" fontId="9" fillId="0" borderId="1" xfId="26" applyNumberFormat="1" applyFont="1" applyBorder="1" applyAlignment="1">
      <alignment horizontal="center" vertical="center"/>
    </xf>
    <xf numFmtId="167" fontId="9" fillId="0" borderId="1" xfId="26" applyNumberFormat="1" applyFont="1" applyBorder="1" applyAlignment="1">
      <alignment horizontal="right" vertical="center" wrapText="1"/>
    </xf>
    <xf numFmtId="165" fontId="9" fillId="0" borderId="0" xfId="26" applyNumberFormat="1" applyFont="1" applyAlignment="1">
      <alignment horizontal="right" vertical="center" wrapText="1"/>
    </xf>
    <xf numFmtId="167" fontId="9" fillId="0" borderId="0" xfId="26" applyNumberFormat="1" applyFont="1" applyAlignment="1">
      <alignment horizontal="right" vertical="center" wrapText="1"/>
    </xf>
    <xf numFmtId="167" fontId="10" fillId="0" borderId="0" xfId="26" applyNumberFormat="1" applyFont="1" applyAlignment="1">
      <alignment vertical="center"/>
    </xf>
    <xf numFmtId="166" fontId="10" fillId="0" borderId="0" xfId="26" applyNumberFormat="1" applyFont="1" applyAlignment="1">
      <alignment horizontal="left" vertical="center"/>
    </xf>
    <xf numFmtId="167" fontId="10" fillId="0" borderId="0" xfId="26" applyNumberFormat="1" applyFont="1" applyAlignment="1">
      <alignment horizontal="center" vertical="center"/>
    </xf>
    <xf numFmtId="167" fontId="10" fillId="0" borderId="3" xfId="26" applyNumberFormat="1" applyFont="1" applyBorder="1" applyAlignment="1">
      <alignment horizontal="right" vertical="center"/>
    </xf>
    <xf numFmtId="167" fontId="10" fillId="0" borderId="3" xfId="26" applyNumberFormat="1" applyFont="1" applyBorder="1" applyAlignment="1">
      <alignment vertical="center"/>
    </xf>
    <xf numFmtId="166" fontId="10" fillId="0" borderId="0" xfId="26" applyNumberFormat="1" applyFont="1" applyAlignment="1">
      <alignment vertical="center"/>
    </xf>
    <xf numFmtId="164" fontId="10" fillId="0" borderId="0" xfId="26" applyNumberFormat="1" applyFont="1" applyAlignment="1">
      <alignment horizontal="right" vertical="center"/>
    </xf>
    <xf numFmtId="167" fontId="10" fillId="0" borderId="2" xfId="26" applyNumberFormat="1" applyFont="1" applyBorder="1" applyAlignment="1">
      <alignment horizontal="right" vertical="center"/>
    </xf>
    <xf numFmtId="0" fontId="14" fillId="0" borderId="0" xfId="15" applyFont="1" applyAlignment="1">
      <alignment vertical="center"/>
    </xf>
    <xf numFmtId="167" fontId="14" fillId="0" borderId="0" xfId="15" applyNumberFormat="1" applyFont="1" applyAlignment="1">
      <alignment vertical="center"/>
    </xf>
    <xf numFmtId="167" fontId="14" fillId="0" borderId="3" xfId="0" applyNumberFormat="1" applyFont="1" applyBorder="1" applyAlignment="1">
      <alignment horizontal="right" vertical="center"/>
    </xf>
    <xf numFmtId="167" fontId="14" fillId="0" borderId="3" xfId="15" applyNumberFormat="1" applyFont="1" applyBorder="1" applyAlignment="1">
      <alignment vertical="center"/>
    </xf>
    <xf numFmtId="167" fontId="14" fillId="0" borderId="2" xfId="15" applyNumberFormat="1" applyFont="1" applyBorder="1" applyAlignment="1">
      <alignment horizontal="right" vertical="center"/>
    </xf>
    <xf numFmtId="169" fontId="10" fillId="0" borderId="4" xfId="2" applyNumberFormat="1" applyFont="1" applyBorder="1" applyAlignment="1">
      <alignment horizontal="right" vertical="center"/>
    </xf>
    <xf numFmtId="166" fontId="13" fillId="0" borderId="1" xfId="9" applyNumberFormat="1" applyFont="1" applyBorder="1" applyAlignment="1">
      <alignment horizontal="center" vertical="center"/>
    </xf>
    <xf numFmtId="166" fontId="14" fillId="0" borderId="0" xfId="0" applyNumberFormat="1" applyFont="1" applyAlignment="1">
      <alignment vertical="center"/>
    </xf>
    <xf numFmtId="167" fontId="14" fillId="0" borderId="0" xfId="9" applyNumberFormat="1" applyFont="1" applyAlignment="1">
      <alignment horizontal="right" vertical="center"/>
    </xf>
    <xf numFmtId="167" fontId="14" fillId="0" borderId="1" xfId="9" applyNumberFormat="1" applyFont="1" applyBorder="1" applyAlignment="1">
      <alignment horizontal="right" vertical="center"/>
    </xf>
    <xf numFmtId="167" fontId="14" fillId="0" borderId="1" xfId="15" applyNumberFormat="1" applyFont="1" applyBorder="1" applyAlignment="1">
      <alignment horizontal="right" vertical="center"/>
    </xf>
    <xf numFmtId="164" fontId="14" fillId="0" borderId="0" xfId="15" applyNumberFormat="1" applyFont="1" applyAlignment="1">
      <alignment horizontal="left" vertical="center"/>
    </xf>
    <xf numFmtId="0" fontId="9" fillId="0" borderId="3" xfId="26" applyFont="1" applyBorder="1" applyAlignment="1">
      <alignment horizontal="right" vertical="center"/>
    </xf>
    <xf numFmtId="167" fontId="9" fillId="0" borderId="1" xfId="26" applyNumberFormat="1" applyFont="1" applyBorder="1" applyAlignment="1">
      <alignment horizontal="center" vertical="center"/>
    </xf>
    <xf numFmtId="167" fontId="9" fillId="0" borderId="5" xfId="26" applyNumberFormat="1" applyFont="1" applyBorder="1" applyAlignment="1">
      <alignment horizontal="center" vertical="center"/>
    </xf>
    <xf numFmtId="166" fontId="9" fillId="0" borderId="1" xfId="29" applyNumberFormat="1" applyFont="1" applyBorder="1" applyAlignment="1">
      <alignment horizontal="center" vertical="center"/>
    </xf>
    <xf numFmtId="166" fontId="10" fillId="0" borderId="1" xfId="29" applyNumberFormat="1" applyFont="1" applyBorder="1" applyAlignment="1">
      <alignment horizontal="left" vertical="center" shrinkToFit="1"/>
    </xf>
    <xf numFmtId="167" fontId="9" fillId="0" borderId="0" xfId="29" applyNumberFormat="1" applyFont="1" applyAlignment="1">
      <alignment horizontal="right" vertical="center"/>
    </xf>
    <xf numFmtId="167" fontId="9" fillId="0" borderId="1" xfId="29" applyNumberFormat="1" applyFont="1" applyBorder="1" applyAlignment="1">
      <alignment horizontal="right" vertical="center"/>
    </xf>
  </cellXfs>
  <cellStyles count="30">
    <cellStyle name="Normal" xfId="0" builtinId="0"/>
    <cellStyle name="Normal 2" xfId="15" xr:uid="{6484ED4F-4A54-494A-AD69-07F81A42065B}"/>
    <cellStyle name="Normal 2 2" xfId="3" xr:uid="{ECCDB85F-DCDC-4421-AB37-8E63739CD760}"/>
    <cellStyle name="Normal 272" xfId="4" xr:uid="{8AC90DB4-C37F-41B9-8448-626725ACC6B3}"/>
    <cellStyle name="Normal 272 2" xfId="7" xr:uid="{6F46D194-5B2A-4D81-85A7-505B1B027D29}"/>
    <cellStyle name="Normal 272 2 2" xfId="20" xr:uid="{77A129DB-56F1-4DB2-B523-18B4AE880399}"/>
    <cellStyle name="Normal 272 2 3" xfId="29" xr:uid="{578C1833-1C3B-439D-BED3-D3748499EA7B}"/>
    <cellStyle name="Normal 285" xfId="13" xr:uid="{787950F3-D26E-4225-A2AE-3BEFE324E9EF}"/>
    <cellStyle name="Normal 290" xfId="8" xr:uid="{89F6ED85-1F1E-46E2-B32C-CB09A3235E54}"/>
    <cellStyle name="Normal 290 2" xfId="16" xr:uid="{ED6B4BD9-9BAF-41E4-B166-123B9476833D}"/>
    <cellStyle name="Normal 291" xfId="11" xr:uid="{CA4A1929-4F67-4D9A-BC6B-D833A50E624E}"/>
    <cellStyle name="Normal 292" xfId="9" xr:uid="{BB7155D7-E6E3-4157-AB01-AB92D75F4634}"/>
    <cellStyle name="Normal 292 2" xfId="17" xr:uid="{188C0A38-2D3E-4ABE-B355-C14E1952C0A0}"/>
    <cellStyle name="Normal 292 3" xfId="26" xr:uid="{A63A0EC0-15A7-4A26-8C33-C6BC391DFA68}"/>
    <cellStyle name="Normal 293" xfId="10" xr:uid="{AAC42603-9219-4F88-87AE-600CBE3A96E1}"/>
    <cellStyle name="Normal 3" xfId="21" xr:uid="{3BA897C7-FDCD-4981-AB6E-2162FD950603}"/>
    <cellStyle name="Normal 3 2" xfId="2" xr:uid="{A91E56CE-CFB4-421A-A0C3-9F5387523E8A}"/>
    <cellStyle name="Normal 3 2 10 4" xfId="12" xr:uid="{6B388CCA-AF13-4EF7-8EC6-AEA50BA5085D}"/>
    <cellStyle name="Normal 3 94" xfId="1" xr:uid="{67C6DFED-DCA1-45C8-B5DA-7A7DAD36CEBE}"/>
    <cellStyle name="Normal 3 94 2" xfId="5" xr:uid="{86B620F2-ED8F-4A5A-B3C9-0F0CFBBF924C}"/>
    <cellStyle name="Normal 3 94 2 2" xfId="18" xr:uid="{3C0D65C6-73A2-4969-AE4D-D6A0C81A51B7}"/>
    <cellStyle name="Normal 3 94 2 3" xfId="22" xr:uid="{A2DF37D9-2CF6-4F07-94D5-4FD8BCC7E57C}"/>
    <cellStyle name="Normal 3 94 2 4" xfId="27" xr:uid="{3A21EABC-6CC4-448F-81D9-42251039D851}"/>
    <cellStyle name="Normal 317" xfId="14" xr:uid="{94938C64-8A14-4A47-921E-3B42CAB1FB8C}"/>
    <cellStyle name="Normal 4" xfId="24" xr:uid="{6EF65010-1440-425B-9567-715EBCBC35E7}"/>
    <cellStyle name="Normal 5" xfId="25" xr:uid="{D24E3675-6D2B-429D-AEA6-AC6B7C8C971D}"/>
    <cellStyle name="Percent 2" xfId="6" xr:uid="{6D5F1B1F-64EE-425E-8278-89A6967AC2C0}"/>
    <cellStyle name="Percent 2 2" xfId="19" xr:uid="{CD68C0B7-B6E9-48A4-B725-0267EFA64868}"/>
    <cellStyle name="Percent 2 3" xfId="23" xr:uid="{0AB08449-4FB7-4E41-B516-29EFCB260B06}"/>
    <cellStyle name="Percent 2 4" xfId="28" xr:uid="{B65BF8F6-C55E-4917-9A91-A58C0178B28A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52D7F-BD0C-4892-97F2-385944C08C34}">
  <sheetPr>
    <tabColor rgb="FFE2EFD9"/>
  </sheetPr>
  <dimension ref="A1:L135"/>
  <sheetViews>
    <sheetView zoomScale="90" zoomScaleNormal="90" zoomScaleSheetLayoutView="80" zoomScalePageLayoutView="70" workbookViewId="0">
      <selection activeCell="O8" sqref="O8"/>
    </sheetView>
  </sheetViews>
  <sheetFormatPr defaultColWidth="14.42578125" defaultRowHeight="21.75" customHeight="1" x14ac:dyDescent="0.4"/>
  <cols>
    <col min="1" max="2" width="1.5703125" style="7" customWidth="1"/>
    <col min="3" max="3" width="31.42578125" style="7" customWidth="1"/>
    <col min="4" max="4" width="8.42578125" style="7" customWidth="1"/>
    <col min="5" max="5" width="0.5703125" style="7" customWidth="1"/>
    <col min="6" max="6" width="14.5703125" style="7" customWidth="1"/>
    <col min="7" max="7" width="0.5703125" style="7" customWidth="1"/>
    <col min="8" max="8" width="12.5703125" style="7" customWidth="1"/>
    <col min="9" max="9" width="0.5703125" style="7" customWidth="1"/>
    <col min="10" max="10" width="14.5703125" style="7" customWidth="1"/>
    <col min="11" max="11" width="0.5703125" style="7" customWidth="1"/>
    <col min="12" max="12" width="12.5703125" style="7" customWidth="1"/>
    <col min="13" max="16384" width="14.42578125" style="7"/>
  </cols>
  <sheetData>
    <row r="1" spans="1:12" ht="21.75" customHeight="1" x14ac:dyDescent="0.4">
      <c r="A1" s="1" t="s">
        <v>0</v>
      </c>
      <c r="B1" s="1"/>
      <c r="C1" s="1"/>
      <c r="D1" s="2"/>
      <c r="E1" s="3"/>
      <c r="F1" s="4"/>
      <c r="G1" s="5"/>
      <c r="H1" s="6"/>
      <c r="I1" s="5"/>
      <c r="J1" s="4"/>
      <c r="K1" s="5"/>
      <c r="L1" s="6"/>
    </row>
    <row r="2" spans="1:12" ht="21.75" customHeight="1" x14ac:dyDescent="0.4">
      <c r="A2" s="1" t="s">
        <v>1</v>
      </c>
      <c r="B2" s="1"/>
      <c r="C2" s="1"/>
      <c r="D2" s="2"/>
      <c r="E2" s="3"/>
      <c r="F2" s="4"/>
      <c r="G2" s="5"/>
      <c r="H2" s="4"/>
      <c r="I2" s="5"/>
      <c r="J2" s="4"/>
      <c r="K2" s="5"/>
      <c r="L2" s="4"/>
    </row>
    <row r="3" spans="1:12" ht="21.75" customHeight="1" x14ac:dyDescent="0.4">
      <c r="A3" s="8" t="s">
        <v>160</v>
      </c>
      <c r="B3" s="9"/>
      <c r="C3" s="9"/>
      <c r="D3" s="10"/>
      <c r="E3" s="11"/>
      <c r="F3" s="12"/>
      <c r="G3" s="13"/>
      <c r="H3" s="12"/>
      <c r="I3" s="13"/>
      <c r="J3" s="12"/>
      <c r="K3" s="13"/>
      <c r="L3" s="12"/>
    </row>
    <row r="4" spans="1:12" ht="21.75" customHeight="1" x14ac:dyDescent="0.4">
      <c r="A4" s="3"/>
      <c r="B4" s="3"/>
      <c r="C4" s="3"/>
      <c r="D4" s="2"/>
      <c r="E4" s="3"/>
      <c r="F4" s="4"/>
      <c r="G4" s="5"/>
      <c r="H4" s="4"/>
      <c r="I4" s="5"/>
      <c r="J4" s="4"/>
      <c r="K4" s="5"/>
      <c r="L4" s="4"/>
    </row>
    <row r="5" spans="1:12" ht="21.75" customHeight="1" x14ac:dyDescent="0.4">
      <c r="A5" s="14"/>
      <c r="B5" s="3"/>
      <c r="C5" s="3"/>
      <c r="D5" s="15"/>
      <c r="E5" s="1"/>
      <c r="F5" s="12"/>
      <c r="G5" s="16"/>
      <c r="H5" s="17" t="s">
        <v>2</v>
      </c>
      <c r="I5" s="6"/>
      <c r="J5" s="12"/>
      <c r="K5" s="16"/>
      <c r="L5" s="17" t="s">
        <v>3</v>
      </c>
    </row>
    <row r="6" spans="1:12" ht="21.75" customHeight="1" x14ac:dyDescent="0.4">
      <c r="A6" s="14"/>
      <c r="B6" s="3"/>
      <c r="C6" s="3"/>
      <c r="D6" s="15"/>
      <c r="E6" s="1"/>
      <c r="F6" s="18" t="s">
        <v>4</v>
      </c>
      <c r="G6" s="6"/>
      <c r="H6" s="18" t="s">
        <v>5</v>
      </c>
      <c r="I6" s="6"/>
      <c r="J6" s="18" t="s">
        <v>4</v>
      </c>
      <c r="K6" s="6"/>
      <c r="L6" s="18" t="s">
        <v>5</v>
      </c>
    </row>
    <row r="7" spans="1:12" ht="21.75" customHeight="1" x14ac:dyDescent="0.4">
      <c r="A7" s="3"/>
      <c r="B7" s="3"/>
      <c r="C7" s="3"/>
      <c r="D7" s="2"/>
      <c r="E7" s="1"/>
      <c r="F7" s="19" t="s">
        <v>161</v>
      </c>
      <c r="G7" s="6"/>
      <c r="H7" s="18" t="s">
        <v>6</v>
      </c>
      <c r="I7" s="6"/>
      <c r="J7" s="19" t="s">
        <v>161</v>
      </c>
      <c r="K7" s="6"/>
      <c r="L7" s="18" t="s">
        <v>6</v>
      </c>
    </row>
    <row r="8" spans="1:12" ht="21.75" customHeight="1" x14ac:dyDescent="0.4">
      <c r="A8" s="3"/>
      <c r="B8" s="3"/>
      <c r="C8" s="3"/>
      <c r="D8" s="2"/>
      <c r="E8" s="1"/>
      <c r="F8" s="18" t="s">
        <v>7</v>
      </c>
      <c r="G8" s="6"/>
      <c r="H8" s="18" t="s">
        <v>8</v>
      </c>
      <c r="I8" s="6"/>
      <c r="J8" s="18" t="s">
        <v>7</v>
      </c>
      <c r="K8" s="6"/>
      <c r="L8" s="18" t="s">
        <v>8</v>
      </c>
    </row>
    <row r="9" spans="1:12" ht="21.75" customHeight="1" x14ac:dyDescent="0.4">
      <c r="A9" s="3"/>
      <c r="B9" s="3"/>
      <c r="C9" s="3"/>
      <c r="D9" s="20" t="s">
        <v>9</v>
      </c>
      <c r="E9" s="1"/>
      <c r="F9" s="17" t="s">
        <v>10</v>
      </c>
      <c r="G9" s="6"/>
      <c r="H9" s="17" t="s">
        <v>10</v>
      </c>
      <c r="I9" s="6"/>
      <c r="J9" s="17" t="s">
        <v>10</v>
      </c>
      <c r="K9" s="6"/>
      <c r="L9" s="17" t="s">
        <v>10</v>
      </c>
    </row>
    <row r="10" spans="1:12" ht="21.75" customHeight="1" x14ac:dyDescent="0.4">
      <c r="A10" s="1" t="s">
        <v>11</v>
      </c>
      <c r="B10" s="3"/>
      <c r="C10" s="3"/>
      <c r="D10" s="2"/>
      <c r="E10" s="3"/>
      <c r="F10" s="4"/>
      <c r="G10" s="5"/>
      <c r="H10" s="4"/>
      <c r="I10" s="5"/>
      <c r="J10" s="4"/>
      <c r="K10" s="5"/>
      <c r="L10" s="4"/>
    </row>
    <row r="11" spans="1:12" ht="6" customHeight="1" x14ac:dyDescent="0.4">
      <c r="A11" s="1"/>
      <c r="B11" s="3"/>
      <c r="C11" s="3"/>
      <c r="D11" s="2"/>
      <c r="E11" s="3"/>
      <c r="F11" s="4"/>
      <c r="G11" s="5"/>
      <c r="H11" s="4"/>
      <c r="I11" s="5"/>
      <c r="J11" s="4"/>
      <c r="K11" s="5"/>
      <c r="L11" s="4"/>
    </row>
    <row r="12" spans="1:12" ht="21.75" customHeight="1" x14ac:dyDescent="0.4">
      <c r="A12" s="1" t="s">
        <v>12</v>
      </c>
      <c r="B12" s="3"/>
      <c r="C12" s="3"/>
      <c r="D12" s="2"/>
      <c r="E12" s="3"/>
      <c r="F12" s="4"/>
      <c r="G12" s="4"/>
      <c r="H12" s="4"/>
      <c r="I12" s="4"/>
      <c r="J12" s="4"/>
      <c r="K12" s="4"/>
      <c r="L12" s="4"/>
    </row>
    <row r="13" spans="1:12" ht="6" customHeight="1" x14ac:dyDescent="0.4">
      <c r="A13" s="1"/>
      <c r="B13" s="3"/>
      <c r="C13" s="3"/>
      <c r="D13" s="2"/>
      <c r="E13" s="3"/>
      <c r="F13" s="4"/>
      <c r="G13" s="4"/>
      <c r="H13" s="4"/>
      <c r="I13" s="4"/>
      <c r="J13" s="4"/>
      <c r="K13" s="4"/>
      <c r="L13" s="4"/>
    </row>
    <row r="14" spans="1:12" ht="21.75" customHeight="1" x14ac:dyDescent="0.4">
      <c r="A14" s="3" t="s">
        <v>13</v>
      </c>
      <c r="B14" s="3"/>
      <c r="C14" s="3"/>
      <c r="D14" s="2">
        <v>7</v>
      </c>
      <c r="E14" s="3"/>
      <c r="F14" s="76">
        <v>204729</v>
      </c>
      <c r="G14" s="4"/>
      <c r="H14" s="21">
        <v>237686</v>
      </c>
      <c r="I14" s="21"/>
      <c r="J14" s="21">
        <v>177816</v>
      </c>
      <c r="K14" s="21"/>
      <c r="L14" s="21">
        <v>190498</v>
      </c>
    </row>
    <row r="15" spans="1:12" ht="21.75" customHeight="1" x14ac:dyDescent="0.4">
      <c r="A15" s="3" t="s">
        <v>14</v>
      </c>
      <c r="B15" s="3"/>
      <c r="C15" s="3"/>
      <c r="D15" s="2">
        <v>8</v>
      </c>
      <c r="E15" s="3"/>
      <c r="F15" s="76">
        <v>53744</v>
      </c>
      <c r="G15" s="4"/>
      <c r="H15" s="21">
        <v>47979</v>
      </c>
      <c r="I15" s="21"/>
      <c r="J15" s="21">
        <v>38999</v>
      </c>
      <c r="K15" s="21"/>
      <c r="L15" s="21">
        <v>33412</v>
      </c>
    </row>
    <row r="16" spans="1:12" ht="21.75" customHeight="1" x14ac:dyDescent="0.4">
      <c r="A16" s="3" t="s">
        <v>15</v>
      </c>
      <c r="B16" s="3"/>
      <c r="C16" s="3"/>
      <c r="D16" s="2">
        <v>9</v>
      </c>
      <c r="E16" s="3"/>
      <c r="F16" s="76">
        <v>12197</v>
      </c>
      <c r="G16" s="4"/>
      <c r="H16" s="21">
        <v>10628</v>
      </c>
      <c r="I16" s="21"/>
      <c r="J16" s="21">
        <v>8926</v>
      </c>
      <c r="K16" s="21"/>
      <c r="L16" s="21">
        <v>7855</v>
      </c>
    </row>
    <row r="17" spans="1:12" ht="21.75" customHeight="1" x14ac:dyDescent="0.4">
      <c r="A17" s="3" t="s">
        <v>16</v>
      </c>
      <c r="B17" s="3"/>
      <c r="C17" s="3"/>
      <c r="D17" s="2"/>
      <c r="E17" s="14"/>
      <c r="F17" s="76"/>
      <c r="G17" s="4"/>
      <c r="H17" s="21"/>
      <c r="I17" s="21"/>
      <c r="J17" s="21"/>
      <c r="K17" s="21"/>
      <c r="L17" s="21"/>
    </row>
    <row r="18" spans="1:12" ht="21.75" customHeight="1" x14ac:dyDescent="0.4">
      <c r="A18" s="3"/>
      <c r="B18" s="3" t="s">
        <v>17</v>
      </c>
      <c r="C18" s="3"/>
      <c r="D18" s="2">
        <v>10</v>
      </c>
      <c r="E18" s="14"/>
      <c r="F18" s="76">
        <v>8553</v>
      </c>
      <c r="G18" s="4"/>
      <c r="H18" s="21">
        <v>7117</v>
      </c>
      <c r="I18" s="21"/>
      <c r="J18" s="21">
        <v>4596</v>
      </c>
      <c r="K18" s="21"/>
      <c r="L18" s="21">
        <v>4600</v>
      </c>
    </row>
    <row r="19" spans="1:12" ht="21.75" customHeight="1" x14ac:dyDescent="0.4">
      <c r="A19" s="3" t="s">
        <v>18</v>
      </c>
      <c r="B19" s="3"/>
      <c r="C19" s="3"/>
      <c r="D19" s="2">
        <v>11</v>
      </c>
      <c r="E19" s="3"/>
      <c r="F19" s="76">
        <v>8046</v>
      </c>
      <c r="G19" s="4"/>
      <c r="H19" s="21">
        <v>9742</v>
      </c>
      <c r="I19" s="21"/>
      <c r="J19" s="21">
        <v>5546</v>
      </c>
      <c r="K19" s="21"/>
      <c r="L19" s="21">
        <v>9501</v>
      </c>
    </row>
    <row r="20" spans="1:12" ht="21.75" customHeight="1" x14ac:dyDescent="0.4">
      <c r="A20" s="3" t="s">
        <v>19</v>
      </c>
      <c r="B20" s="3"/>
      <c r="C20" s="3"/>
      <c r="D20" s="2"/>
      <c r="E20" s="3"/>
      <c r="F20" s="76">
        <v>80563</v>
      </c>
      <c r="G20" s="4"/>
      <c r="H20" s="21">
        <v>61072</v>
      </c>
      <c r="I20" s="21"/>
      <c r="J20" s="21">
        <v>60970</v>
      </c>
      <c r="K20" s="21"/>
      <c r="L20" s="21">
        <v>42485</v>
      </c>
    </row>
    <row r="21" spans="1:12" ht="21.75" customHeight="1" x14ac:dyDescent="0.4">
      <c r="A21" s="3" t="s">
        <v>20</v>
      </c>
      <c r="B21" s="3"/>
      <c r="C21" s="3"/>
      <c r="D21" s="2">
        <v>6</v>
      </c>
      <c r="E21" s="3"/>
      <c r="F21" s="76">
        <v>13652</v>
      </c>
      <c r="G21" s="4"/>
      <c r="H21" s="21">
        <v>10458</v>
      </c>
      <c r="I21" s="21"/>
      <c r="J21" s="21">
        <v>10586</v>
      </c>
      <c r="K21" s="21"/>
      <c r="L21" s="21">
        <v>10458</v>
      </c>
    </row>
    <row r="22" spans="1:12" ht="21.75" customHeight="1" x14ac:dyDescent="0.4">
      <c r="A22" s="3" t="s">
        <v>21</v>
      </c>
      <c r="B22" s="3"/>
      <c r="C22" s="3"/>
      <c r="D22" s="2">
        <v>12</v>
      </c>
      <c r="E22" s="3"/>
      <c r="F22" s="79">
        <v>8101</v>
      </c>
      <c r="G22" s="4"/>
      <c r="H22" s="36">
        <v>5339</v>
      </c>
      <c r="I22" s="21"/>
      <c r="J22" s="22">
        <v>2772</v>
      </c>
      <c r="K22" s="21"/>
      <c r="L22" s="36">
        <v>4678</v>
      </c>
    </row>
    <row r="23" spans="1:12" ht="6" customHeight="1" x14ac:dyDescent="0.4">
      <c r="A23" s="3"/>
      <c r="B23" s="3"/>
      <c r="C23" s="3"/>
      <c r="D23" s="2"/>
      <c r="E23" s="3"/>
      <c r="F23" s="21"/>
      <c r="G23" s="4"/>
      <c r="H23" s="4"/>
      <c r="I23" s="4"/>
      <c r="J23" s="4"/>
      <c r="K23" s="4"/>
      <c r="L23" s="4"/>
    </row>
    <row r="24" spans="1:12" ht="21.75" customHeight="1" x14ac:dyDescent="0.4">
      <c r="A24" s="1" t="s">
        <v>22</v>
      </c>
      <c r="B24" s="3"/>
      <c r="C24" s="3"/>
      <c r="D24" s="2"/>
      <c r="E24" s="3"/>
      <c r="F24" s="22">
        <f>SUM(F13:F22)</f>
        <v>389585</v>
      </c>
      <c r="G24" s="4"/>
      <c r="H24" s="12">
        <f>SUM(H14:H22)</f>
        <v>390021</v>
      </c>
      <c r="I24" s="4"/>
      <c r="J24" s="12">
        <f>SUM(J13:J22)</f>
        <v>310211</v>
      </c>
      <c r="K24" s="4"/>
      <c r="L24" s="12">
        <f>SUM(L14:L22)</f>
        <v>303487</v>
      </c>
    </row>
    <row r="25" spans="1:12" ht="21.75" customHeight="1" x14ac:dyDescent="0.4">
      <c r="B25" s="3"/>
      <c r="C25" s="3"/>
      <c r="D25" s="2"/>
      <c r="E25" s="3"/>
      <c r="F25" s="4"/>
      <c r="G25" s="4"/>
      <c r="H25" s="4"/>
      <c r="I25" s="4"/>
      <c r="J25" s="4"/>
      <c r="K25" s="4"/>
      <c r="L25" s="4"/>
    </row>
    <row r="26" spans="1:12" ht="21.75" customHeight="1" x14ac:dyDescent="0.4">
      <c r="A26" s="1" t="s">
        <v>23</v>
      </c>
      <c r="B26" s="3"/>
      <c r="C26" s="3"/>
      <c r="D26" s="2"/>
      <c r="E26" s="3"/>
      <c r="F26" s="4"/>
      <c r="G26" s="4"/>
      <c r="H26" s="4"/>
      <c r="I26" s="4"/>
      <c r="J26" s="4"/>
      <c r="K26" s="4"/>
      <c r="L26" s="4"/>
    </row>
    <row r="27" spans="1:12" ht="6" customHeight="1" x14ac:dyDescent="0.4">
      <c r="A27" s="3"/>
      <c r="B27" s="3"/>
      <c r="C27" s="3"/>
      <c r="D27" s="2"/>
      <c r="E27" s="3"/>
      <c r="F27" s="4"/>
      <c r="G27" s="4"/>
      <c r="H27" s="4"/>
      <c r="I27" s="4"/>
      <c r="J27" s="4"/>
      <c r="K27" s="4"/>
      <c r="L27" s="4"/>
    </row>
    <row r="28" spans="1:12" ht="21.75" customHeight="1" x14ac:dyDescent="0.4">
      <c r="A28" s="3" t="s">
        <v>24</v>
      </c>
      <c r="B28" s="3"/>
      <c r="C28" s="3"/>
      <c r="E28" s="3"/>
      <c r="F28" s="21">
        <v>1999</v>
      </c>
      <c r="G28" s="4"/>
      <c r="H28" s="21">
        <v>1999</v>
      </c>
      <c r="I28" s="21"/>
      <c r="J28" s="21">
        <v>1199</v>
      </c>
      <c r="K28" s="21"/>
      <c r="L28" s="21">
        <v>1199</v>
      </c>
    </row>
    <row r="29" spans="1:12" ht="21.75" customHeight="1" x14ac:dyDescent="0.4">
      <c r="A29" s="3" t="s">
        <v>25</v>
      </c>
      <c r="B29" s="3"/>
      <c r="C29" s="3"/>
      <c r="D29" s="2">
        <v>10</v>
      </c>
      <c r="E29" s="3"/>
      <c r="F29" s="21">
        <v>5689</v>
      </c>
      <c r="G29" s="4"/>
      <c r="H29" s="21">
        <v>5451</v>
      </c>
      <c r="I29" s="21"/>
      <c r="J29" s="21">
        <v>1351</v>
      </c>
      <c r="K29" s="21"/>
      <c r="L29" s="21">
        <v>5443</v>
      </c>
    </row>
    <row r="30" spans="1:12" ht="21.75" customHeight="1" x14ac:dyDescent="0.4">
      <c r="A30" s="3" t="s">
        <v>26</v>
      </c>
      <c r="B30" s="3"/>
      <c r="C30" s="3"/>
      <c r="D30" s="2">
        <v>13</v>
      </c>
      <c r="E30" s="3"/>
      <c r="F30" s="21">
        <v>0</v>
      </c>
      <c r="G30" s="4"/>
      <c r="H30" s="21">
        <v>0</v>
      </c>
      <c r="I30" s="21"/>
      <c r="J30" s="21">
        <v>46595</v>
      </c>
      <c r="K30" s="21"/>
      <c r="L30" s="21">
        <v>46595</v>
      </c>
    </row>
    <row r="31" spans="1:12" ht="21.75" customHeight="1" x14ac:dyDescent="0.4">
      <c r="A31" s="3" t="s">
        <v>155</v>
      </c>
      <c r="B31" s="3"/>
      <c r="C31" s="3"/>
      <c r="D31" s="2">
        <v>14</v>
      </c>
      <c r="E31" s="3"/>
      <c r="F31" s="21">
        <v>42195</v>
      </c>
      <c r="G31" s="4"/>
      <c r="H31" s="21">
        <v>45857</v>
      </c>
      <c r="I31" s="21"/>
      <c r="J31" s="21">
        <v>41222</v>
      </c>
      <c r="K31" s="21"/>
      <c r="L31" s="21">
        <v>44740</v>
      </c>
    </row>
    <row r="32" spans="1:12" ht="21.75" customHeight="1" x14ac:dyDescent="0.4">
      <c r="A32" s="3" t="s">
        <v>27</v>
      </c>
      <c r="B32" s="3"/>
      <c r="C32" s="3"/>
      <c r="D32" s="2">
        <v>15</v>
      </c>
      <c r="E32" s="3"/>
      <c r="F32" s="21">
        <v>18395</v>
      </c>
      <c r="G32" s="4"/>
      <c r="H32" s="21">
        <v>20675</v>
      </c>
      <c r="I32" s="21"/>
      <c r="J32" s="21">
        <v>16536</v>
      </c>
      <c r="K32" s="21"/>
      <c r="L32" s="21">
        <v>18427</v>
      </c>
    </row>
    <row r="33" spans="1:12" ht="21.75" customHeight="1" x14ac:dyDescent="0.4">
      <c r="A33" s="3" t="s">
        <v>28</v>
      </c>
      <c r="B33" s="3"/>
      <c r="C33" s="3"/>
      <c r="D33" s="2"/>
      <c r="E33" s="3"/>
      <c r="F33" s="23">
        <v>14506</v>
      </c>
      <c r="G33" s="4"/>
      <c r="H33" s="21">
        <v>14506</v>
      </c>
      <c r="I33" s="21"/>
      <c r="J33" s="21">
        <v>0</v>
      </c>
      <c r="K33" s="21"/>
      <c r="L33" s="21">
        <v>0</v>
      </c>
    </row>
    <row r="34" spans="1:12" ht="21.75" customHeight="1" x14ac:dyDescent="0.4">
      <c r="A34" s="3" t="s">
        <v>29</v>
      </c>
      <c r="B34" s="3"/>
      <c r="C34" s="3"/>
      <c r="D34" s="2">
        <v>14</v>
      </c>
      <c r="E34" s="3"/>
      <c r="F34" s="21">
        <v>10267</v>
      </c>
      <c r="G34" s="4"/>
      <c r="H34" s="21">
        <v>11173</v>
      </c>
      <c r="I34" s="21"/>
      <c r="J34" s="21">
        <v>2851</v>
      </c>
      <c r="K34" s="21"/>
      <c r="L34" s="21">
        <v>3403</v>
      </c>
    </row>
    <row r="35" spans="1:12" ht="21.75" customHeight="1" x14ac:dyDescent="0.4">
      <c r="A35" s="3" t="s">
        <v>30</v>
      </c>
      <c r="B35" s="3"/>
      <c r="C35" s="3"/>
      <c r="D35" s="2"/>
      <c r="E35" s="3"/>
      <c r="F35" s="21">
        <v>5969</v>
      </c>
      <c r="G35" s="4"/>
      <c r="H35" s="21">
        <v>5859</v>
      </c>
      <c r="I35" s="21"/>
      <c r="J35" s="21">
        <v>5841</v>
      </c>
      <c r="K35" s="21"/>
      <c r="L35" s="21">
        <v>5505</v>
      </c>
    </row>
    <row r="36" spans="1:12" ht="21.75" customHeight="1" x14ac:dyDescent="0.4">
      <c r="A36" s="3" t="s">
        <v>31</v>
      </c>
      <c r="B36" s="3"/>
      <c r="C36" s="3"/>
      <c r="D36" s="2"/>
      <c r="E36" s="3"/>
      <c r="F36" s="22">
        <v>13232</v>
      </c>
      <c r="G36" s="4"/>
      <c r="H36" s="36">
        <v>12986</v>
      </c>
      <c r="I36" s="21"/>
      <c r="J36" s="22">
        <v>11365</v>
      </c>
      <c r="K36" s="21"/>
      <c r="L36" s="36">
        <v>10121</v>
      </c>
    </row>
    <row r="37" spans="1:12" ht="6" customHeight="1" x14ac:dyDescent="0.4">
      <c r="A37" s="3"/>
      <c r="B37" s="3"/>
      <c r="C37" s="3"/>
      <c r="D37" s="2"/>
      <c r="E37" s="3"/>
      <c r="F37" s="4"/>
      <c r="G37" s="4"/>
      <c r="H37" s="4"/>
      <c r="I37" s="4"/>
      <c r="J37" s="4"/>
      <c r="K37" s="4"/>
      <c r="L37" s="4"/>
    </row>
    <row r="38" spans="1:12" ht="21.75" customHeight="1" x14ac:dyDescent="0.4">
      <c r="A38" s="1" t="s">
        <v>32</v>
      </c>
      <c r="B38" s="14"/>
      <c r="C38" s="3"/>
      <c r="D38" s="2"/>
      <c r="E38" s="3"/>
      <c r="F38" s="12">
        <f>SUM(F28:G37)</f>
        <v>112252</v>
      </c>
      <c r="G38" s="4"/>
      <c r="H38" s="12">
        <f>SUM(H28:H37)</f>
        <v>118506</v>
      </c>
      <c r="I38" s="4"/>
      <c r="J38" s="12">
        <f>SUM(J28:J37)</f>
        <v>126960</v>
      </c>
      <c r="K38" s="4"/>
      <c r="L38" s="12">
        <f>SUM(L28:L37)</f>
        <v>135433</v>
      </c>
    </row>
    <row r="39" spans="1:12" ht="6" customHeight="1" x14ac:dyDescent="0.4">
      <c r="A39" s="3"/>
      <c r="B39" s="3"/>
      <c r="C39" s="3"/>
      <c r="D39" s="2"/>
      <c r="E39" s="3"/>
      <c r="F39" s="4"/>
      <c r="G39" s="4"/>
      <c r="H39" s="4"/>
      <c r="I39" s="4"/>
      <c r="J39" s="4"/>
      <c r="K39" s="4"/>
      <c r="L39" s="4"/>
    </row>
    <row r="40" spans="1:12" ht="21.75" customHeight="1" thickBot="1" x14ac:dyDescent="0.45">
      <c r="A40" s="1" t="s">
        <v>33</v>
      </c>
      <c r="B40" s="3"/>
      <c r="C40" s="3"/>
      <c r="D40" s="2"/>
      <c r="E40" s="3"/>
      <c r="F40" s="24">
        <f>F24+F38</f>
        <v>501837</v>
      </c>
      <c r="G40" s="4"/>
      <c r="H40" s="24">
        <f>H24+H38</f>
        <v>508527</v>
      </c>
      <c r="I40" s="4"/>
      <c r="J40" s="24">
        <f>J24+J38</f>
        <v>437171</v>
      </c>
      <c r="K40" s="4"/>
      <c r="L40" s="24">
        <f>L24+L38</f>
        <v>438920</v>
      </c>
    </row>
    <row r="41" spans="1:12" ht="21.75" customHeight="1" thickTop="1" x14ac:dyDescent="0.4">
      <c r="A41" s="1"/>
      <c r="B41" s="3"/>
      <c r="C41" s="3"/>
      <c r="D41" s="2"/>
      <c r="E41" s="3"/>
      <c r="F41" s="4"/>
      <c r="G41" s="4"/>
      <c r="H41" s="4"/>
      <c r="I41" s="4"/>
      <c r="J41" s="4"/>
      <c r="K41" s="4"/>
      <c r="L41" s="4"/>
    </row>
    <row r="42" spans="1:12" ht="21.75" customHeight="1" x14ac:dyDescent="0.4">
      <c r="A42" s="1"/>
      <c r="B42" s="3"/>
      <c r="C42" s="3"/>
      <c r="D42" s="2"/>
      <c r="E42" s="3"/>
      <c r="F42" s="4"/>
      <c r="G42" s="4"/>
      <c r="H42" s="4"/>
      <c r="I42" s="4"/>
      <c r="J42" s="4"/>
      <c r="K42" s="4"/>
      <c r="L42" s="4"/>
    </row>
    <row r="43" spans="1:12" ht="21.75" customHeight="1" x14ac:dyDescent="0.4">
      <c r="A43" s="3" t="s">
        <v>34</v>
      </c>
      <c r="B43" s="3"/>
      <c r="C43" s="3"/>
      <c r="D43" s="2"/>
      <c r="E43" s="3"/>
      <c r="F43" s="4"/>
      <c r="G43" s="25"/>
      <c r="H43" s="4"/>
      <c r="I43" s="25"/>
      <c r="J43" s="4"/>
      <c r="K43" s="25"/>
      <c r="L43" s="4"/>
    </row>
    <row r="44" spans="1:12" ht="15.75" customHeight="1" x14ac:dyDescent="0.4">
      <c r="A44" s="3"/>
      <c r="B44" s="3"/>
      <c r="C44" s="3"/>
      <c r="D44" s="2"/>
      <c r="E44" s="3"/>
      <c r="F44" s="4"/>
      <c r="G44" s="25"/>
      <c r="H44" s="4"/>
      <c r="I44" s="25"/>
      <c r="J44" s="4"/>
      <c r="K44" s="25"/>
      <c r="L44" s="4"/>
    </row>
    <row r="45" spans="1:12" ht="3.75" customHeight="1" x14ac:dyDescent="0.4">
      <c r="A45" s="3"/>
      <c r="B45" s="3"/>
      <c r="C45" s="3"/>
      <c r="D45" s="2"/>
      <c r="E45" s="3"/>
      <c r="F45" s="4"/>
      <c r="G45" s="25"/>
      <c r="H45" s="4"/>
      <c r="I45" s="25"/>
      <c r="J45" s="4"/>
      <c r="K45" s="25"/>
      <c r="L45" s="4"/>
    </row>
    <row r="46" spans="1:12" ht="22.35" customHeight="1" x14ac:dyDescent="0.4">
      <c r="A46" s="26" t="s">
        <v>35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</row>
    <row r="47" spans="1:12" ht="21.75" customHeight="1" x14ac:dyDescent="0.4">
      <c r="A47" s="1" t="s">
        <v>0</v>
      </c>
      <c r="B47" s="1"/>
      <c r="C47" s="1"/>
      <c r="D47" s="2"/>
      <c r="E47" s="3"/>
      <c r="F47" s="4"/>
      <c r="G47" s="25"/>
      <c r="H47" s="6"/>
      <c r="I47" s="25"/>
      <c r="J47" s="4"/>
      <c r="K47" s="25"/>
      <c r="L47" s="6"/>
    </row>
    <row r="48" spans="1:12" ht="21.75" customHeight="1" x14ac:dyDescent="0.4">
      <c r="A48" s="1" t="s">
        <v>1</v>
      </c>
      <c r="B48" s="1"/>
      <c r="C48" s="1"/>
      <c r="D48" s="2"/>
      <c r="E48" s="3"/>
      <c r="F48" s="4"/>
      <c r="G48" s="25"/>
      <c r="H48" s="4"/>
      <c r="I48" s="25"/>
      <c r="J48" s="4"/>
      <c r="K48" s="25"/>
      <c r="L48" s="4"/>
    </row>
    <row r="49" spans="1:12" ht="21.75" customHeight="1" x14ac:dyDescent="0.4">
      <c r="A49" s="9" t="str">
        <f>A3</f>
        <v>ณ วันที่ 30 กันยายน พ.ศ. 2568</v>
      </c>
      <c r="B49" s="9"/>
      <c r="C49" s="9"/>
      <c r="D49" s="10"/>
      <c r="E49" s="11"/>
      <c r="F49" s="12"/>
      <c r="G49" s="28"/>
      <c r="H49" s="12"/>
      <c r="I49" s="28"/>
      <c r="J49" s="12"/>
      <c r="K49" s="28"/>
      <c r="L49" s="12"/>
    </row>
    <row r="50" spans="1:12" ht="21.75" customHeight="1" x14ac:dyDescent="0.4">
      <c r="A50" s="1"/>
      <c r="B50" s="1"/>
      <c r="C50" s="1"/>
      <c r="D50" s="2"/>
      <c r="E50" s="3"/>
      <c r="F50" s="4"/>
      <c r="G50" s="25"/>
      <c r="H50" s="4"/>
      <c r="I50" s="25"/>
      <c r="J50" s="4"/>
      <c r="K50" s="25"/>
      <c r="L50" s="4"/>
    </row>
    <row r="51" spans="1:12" ht="21.75" customHeight="1" x14ac:dyDescent="0.4">
      <c r="A51" s="14"/>
      <c r="B51" s="3"/>
      <c r="C51" s="3"/>
      <c r="D51" s="15"/>
      <c r="E51" s="1"/>
      <c r="F51" s="29"/>
      <c r="G51" s="30"/>
      <c r="H51" s="31" t="s">
        <v>2</v>
      </c>
      <c r="I51" s="6"/>
      <c r="J51" s="29"/>
      <c r="K51" s="30"/>
      <c r="L51" s="31" t="s">
        <v>3</v>
      </c>
    </row>
    <row r="52" spans="1:12" ht="21.75" customHeight="1" x14ac:dyDescent="0.4">
      <c r="A52" s="3"/>
      <c r="B52" s="3"/>
      <c r="C52" s="3"/>
      <c r="D52" s="15"/>
      <c r="E52" s="1"/>
      <c r="F52" s="18" t="s">
        <v>4</v>
      </c>
      <c r="G52" s="6"/>
      <c r="H52" s="18" t="s">
        <v>5</v>
      </c>
      <c r="I52" s="6"/>
      <c r="J52" s="18" t="s">
        <v>4</v>
      </c>
      <c r="K52" s="6"/>
      <c r="L52" s="18" t="s">
        <v>5</v>
      </c>
    </row>
    <row r="53" spans="1:12" ht="21.75" customHeight="1" x14ac:dyDescent="0.4">
      <c r="A53" s="3"/>
      <c r="B53" s="3"/>
      <c r="C53" s="3"/>
      <c r="D53" s="2"/>
      <c r="E53" s="1"/>
      <c r="F53" s="19" t="s">
        <v>161</v>
      </c>
      <c r="G53" s="6"/>
      <c r="H53" s="18" t="s">
        <v>6</v>
      </c>
      <c r="I53" s="6"/>
      <c r="J53" s="19" t="s">
        <v>161</v>
      </c>
      <c r="K53" s="6"/>
      <c r="L53" s="18" t="s">
        <v>6</v>
      </c>
    </row>
    <row r="54" spans="1:12" ht="21.75" customHeight="1" x14ac:dyDescent="0.4">
      <c r="A54" s="3"/>
      <c r="B54" s="3"/>
      <c r="C54" s="3"/>
      <c r="D54" s="2"/>
      <c r="E54" s="1"/>
      <c r="F54" s="18" t="s">
        <v>7</v>
      </c>
      <c r="G54" s="6"/>
      <c r="H54" s="18" t="s">
        <v>8</v>
      </c>
      <c r="I54" s="6"/>
      <c r="J54" s="18" t="s">
        <v>7</v>
      </c>
      <c r="K54" s="6"/>
      <c r="L54" s="18" t="s">
        <v>8</v>
      </c>
    </row>
    <row r="55" spans="1:12" ht="21.75" customHeight="1" x14ac:dyDescent="0.4">
      <c r="A55" s="3"/>
      <c r="B55" s="3"/>
      <c r="C55" s="3"/>
      <c r="D55" s="20" t="s">
        <v>9</v>
      </c>
      <c r="E55" s="1"/>
      <c r="F55" s="17" t="s">
        <v>10</v>
      </c>
      <c r="G55" s="6"/>
      <c r="H55" s="17" t="s">
        <v>10</v>
      </c>
      <c r="I55" s="6"/>
      <c r="J55" s="17" t="s">
        <v>10</v>
      </c>
      <c r="K55" s="6"/>
      <c r="L55" s="17" t="s">
        <v>10</v>
      </c>
    </row>
    <row r="56" spans="1:12" ht="21.75" customHeight="1" x14ac:dyDescent="0.4">
      <c r="A56" s="1" t="s">
        <v>36</v>
      </c>
      <c r="B56" s="3"/>
      <c r="C56" s="3"/>
      <c r="D56" s="2"/>
      <c r="E56" s="3"/>
      <c r="F56" s="4"/>
      <c r="G56" s="25"/>
      <c r="H56" s="4"/>
      <c r="I56" s="25"/>
      <c r="J56" s="4"/>
      <c r="K56" s="25"/>
      <c r="L56" s="4"/>
    </row>
    <row r="57" spans="1:12" ht="6" customHeight="1" x14ac:dyDescent="0.4">
      <c r="A57" s="1"/>
      <c r="B57" s="3"/>
      <c r="C57" s="3"/>
      <c r="D57" s="2"/>
      <c r="E57" s="3"/>
      <c r="F57" s="4"/>
      <c r="G57" s="25"/>
      <c r="H57" s="4"/>
      <c r="I57" s="25"/>
      <c r="J57" s="4"/>
      <c r="K57" s="25"/>
      <c r="L57" s="4"/>
    </row>
    <row r="58" spans="1:12" ht="21.75" customHeight="1" x14ac:dyDescent="0.4">
      <c r="A58" s="1" t="s">
        <v>37</v>
      </c>
      <c r="B58" s="3"/>
      <c r="C58" s="3"/>
      <c r="D58" s="2"/>
      <c r="E58" s="3"/>
      <c r="F58" s="4"/>
      <c r="G58" s="25"/>
      <c r="H58" s="4"/>
      <c r="I58" s="25"/>
      <c r="J58" s="4"/>
      <c r="K58" s="25"/>
      <c r="L58" s="4"/>
    </row>
    <row r="59" spans="1:12" ht="6" customHeight="1" x14ac:dyDescent="0.4">
      <c r="A59" s="1"/>
      <c r="B59" s="3"/>
      <c r="C59" s="3"/>
      <c r="D59" s="2"/>
      <c r="E59" s="3"/>
      <c r="F59" s="4"/>
      <c r="G59" s="25"/>
      <c r="H59" s="4"/>
      <c r="I59" s="25"/>
      <c r="J59" s="4"/>
      <c r="K59" s="25"/>
      <c r="L59" s="4"/>
    </row>
    <row r="60" spans="1:12" ht="21.75" customHeight="1" x14ac:dyDescent="0.4">
      <c r="A60" s="3" t="s">
        <v>38</v>
      </c>
      <c r="B60" s="3"/>
      <c r="C60" s="3"/>
      <c r="D60" s="2">
        <v>16</v>
      </c>
      <c r="E60" s="3"/>
      <c r="F60" s="21">
        <v>69754</v>
      </c>
      <c r="G60" s="4"/>
      <c r="H60" s="21">
        <v>84321</v>
      </c>
      <c r="I60" s="21"/>
      <c r="J60" s="21">
        <v>45926</v>
      </c>
      <c r="K60" s="21"/>
      <c r="L60" s="21">
        <v>63075</v>
      </c>
    </row>
    <row r="61" spans="1:12" ht="21.75" customHeight="1" x14ac:dyDescent="0.4">
      <c r="A61" s="14" t="s">
        <v>39</v>
      </c>
      <c r="B61" s="3"/>
      <c r="C61" s="14"/>
      <c r="D61" s="2">
        <v>17</v>
      </c>
      <c r="E61" s="3"/>
      <c r="F61" s="21">
        <v>90790</v>
      </c>
      <c r="G61" s="4"/>
      <c r="H61" s="21">
        <v>74357</v>
      </c>
      <c r="I61" s="21"/>
      <c r="J61" s="21">
        <v>65719</v>
      </c>
      <c r="K61" s="21"/>
      <c r="L61" s="21">
        <v>49953</v>
      </c>
    </row>
    <row r="62" spans="1:12" ht="21.75" customHeight="1" x14ac:dyDescent="0.4">
      <c r="A62" s="14" t="s">
        <v>40</v>
      </c>
      <c r="B62" s="3"/>
      <c r="C62" s="14"/>
      <c r="D62" s="2"/>
      <c r="E62" s="3"/>
      <c r="F62" s="21"/>
      <c r="G62" s="4"/>
      <c r="H62" s="21"/>
      <c r="I62" s="21"/>
      <c r="J62" s="21"/>
      <c r="K62" s="21"/>
      <c r="L62" s="21"/>
    </row>
    <row r="63" spans="1:12" ht="21.75" customHeight="1" x14ac:dyDescent="0.4">
      <c r="A63" s="14"/>
      <c r="B63" s="3" t="s">
        <v>154</v>
      </c>
      <c r="C63" s="14"/>
      <c r="D63" s="2">
        <v>18</v>
      </c>
      <c r="E63" s="3"/>
      <c r="F63" s="21">
        <v>9121</v>
      </c>
      <c r="G63" s="4"/>
      <c r="H63" s="21">
        <v>8497</v>
      </c>
      <c r="I63" s="21"/>
      <c r="J63" s="21">
        <v>8546</v>
      </c>
      <c r="K63" s="21"/>
      <c r="L63" s="21">
        <v>7947</v>
      </c>
    </row>
    <row r="64" spans="1:12" ht="21.75" customHeight="1" x14ac:dyDescent="0.4">
      <c r="A64" s="3" t="s">
        <v>41</v>
      </c>
      <c r="B64" s="3"/>
      <c r="C64" s="3"/>
      <c r="D64" s="2"/>
      <c r="E64" s="3"/>
      <c r="F64" s="22">
        <v>0</v>
      </c>
      <c r="G64" s="4"/>
      <c r="H64" s="36">
        <v>351</v>
      </c>
      <c r="I64" s="21"/>
      <c r="J64" s="22">
        <v>0</v>
      </c>
      <c r="K64" s="21"/>
      <c r="L64" s="36">
        <v>0</v>
      </c>
    </row>
    <row r="65" spans="1:12" ht="6" customHeight="1" x14ac:dyDescent="0.4">
      <c r="A65" s="14"/>
      <c r="B65" s="3"/>
      <c r="C65" s="3"/>
      <c r="D65" s="2"/>
      <c r="E65" s="3"/>
      <c r="F65" s="4"/>
      <c r="G65" s="25"/>
      <c r="H65" s="4"/>
      <c r="I65" s="25"/>
      <c r="J65" s="4"/>
      <c r="K65" s="25"/>
      <c r="L65" s="4"/>
    </row>
    <row r="66" spans="1:12" ht="21.75" customHeight="1" x14ac:dyDescent="0.4">
      <c r="A66" s="1" t="s">
        <v>42</v>
      </c>
      <c r="B66" s="14"/>
      <c r="C66" s="3"/>
      <c r="D66" s="2"/>
      <c r="E66" s="3"/>
      <c r="F66" s="12">
        <f>SUM(F60:F64)</f>
        <v>169665</v>
      </c>
      <c r="G66" s="25"/>
      <c r="H66" s="12">
        <f>SUM(H60:H64)</f>
        <v>167526</v>
      </c>
      <c r="I66" s="25"/>
      <c r="J66" s="12">
        <f>SUM(J60:J64)</f>
        <v>120191</v>
      </c>
      <c r="K66" s="25"/>
      <c r="L66" s="12">
        <f>SUM(L60:L64)</f>
        <v>120975</v>
      </c>
    </row>
    <row r="67" spans="1:12" ht="21.75" customHeight="1" x14ac:dyDescent="0.4">
      <c r="A67" s="3"/>
      <c r="B67" s="3"/>
      <c r="C67" s="3"/>
      <c r="D67" s="2"/>
      <c r="E67" s="3"/>
      <c r="F67" s="4"/>
      <c r="G67" s="25"/>
      <c r="H67" s="4"/>
      <c r="I67" s="25"/>
      <c r="J67" s="4"/>
      <c r="K67" s="25"/>
      <c r="L67" s="4"/>
    </row>
    <row r="68" spans="1:12" ht="21.75" customHeight="1" x14ac:dyDescent="0.4">
      <c r="A68" s="1" t="s">
        <v>43</v>
      </c>
      <c r="B68" s="3"/>
      <c r="C68" s="3"/>
      <c r="D68" s="2"/>
      <c r="E68" s="3"/>
      <c r="F68" s="4"/>
      <c r="G68" s="25"/>
      <c r="H68" s="4"/>
      <c r="I68" s="25"/>
      <c r="J68" s="4"/>
      <c r="K68" s="25"/>
      <c r="L68" s="4"/>
    </row>
    <row r="69" spans="1:12" ht="6" customHeight="1" x14ac:dyDescent="0.4">
      <c r="A69" s="1"/>
      <c r="B69" s="3"/>
      <c r="C69" s="3"/>
      <c r="D69" s="2"/>
      <c r="E69" s="3"/>
      <c r="F69" s="4"/>
      <c r="G69" s="25"/>
      <c r="H69" s="4"/>
      <c r="I69" s="25"/>
      <c r="J69" s="4"/>
      <c r="K69" s="25"/>
      <c r="L69" s="4"/>
    </row>
    <row r="70" spans="1:12" ht="21.75" customHeight="1" x14ac:dyDescent="0.4">
      <c r="A70" s="14" t="s">
        <v>44</v>
      </c>
      <c r="B70" s="3"/>
      <c r="C70" s="14"/>
      <c r="D70" s="2">
        <v>17</v>
      </c>
      <c r="E70" s="3"/>
      <c r="F70" s="21">
        <v>19516</v>
      </c>
      <c r="G70" s="4"/>
      <c r="H70" s="21">
        <v>15637</v>
      </c>
      <c r="I70" s="21"/>
      <c r="J70" s="21">
        <v>14651</v>
      </c>
      <c r="K70" s="21"/>
      <c r="L70" s="21">
        <v>7895</v>
      </c>
    </row>
    <row r="71" spans="1:12" ht="21.75" customHeight="1" x14ac:dyDescent="0.4">
      <c r="A71" s="3" t="s">
        <v>45</v>
      </c>
      <c r="B71" s="3"/>
      <c r="C71" s="3"/>
      <c r="D71" s="2">
        <v>18</v>
      </c>
      <c r="E71" s="3"/>
      <c r="F71" s="21">
        <v>13458</v>
      </c>
      <c r="G71" s="4"/>
      <c r="H71" s="21">
        <v>18799</v>
      </c>
      <c r="I71" s="21"/>
      <c r="J71" s="21">
        <v>11799</v>
      </c>
      <c r="K71" s="77"/>
      <c r="L71" s="21">
        <v>16706</v>
      </c>
    </row>
    <row r="72" spans="1:12" ht="21.75" customHeight="1" x14ac:dyDescent="0.4">
      <c r="A72" s="3" t="s">
        <v>46</v>
      </c>
      <c r="B72" s="3"/>
      <c r="C72" s="3"/>
      <c r="D72" s="2"/>
      <c r="E72" s="3"/>
      <c r="F72" s="21">
        <v>558</v>
      </c>
      <c r="G72" s="4"/>
      <c r="H72" s="21">
        <v>530</v>
      </c>
      <c r="I72" s="21"/>
      <c r="J72" s="21">
        <v>0</v>
      </c>
      <c r="K72" s="77"/>
      <c r="L72" s="21">
        <v>0</v>
      </c>
    </row>
    <row r="73" spans="1:12" ht="21.75" customHeight="1" x14ac:dyDescent="0.4">
      <c r="A73" s="3" t="s">
        <v>47</v>
      </c>
      <c r="B73" s="3"/>
      <c r="C73" s="3"/>
      <c r="D73" s="2"/>
      <c r="E73" s="3"/>
      <c r="F73" s="22">
        <v>29756</v>
      </c>
      <c r="G73" s="4"/>
      <c r="H73" s="36">
        <v>29258</v>
      </c>
      <c r="I73" s="21"/>
      <c r="J73" s="36">
        <v>27552</v>
      </c>
      <c r="K73" s="77"/>
      <c r="L73" s="36">
        <v>26200</v>
      </c>
    </row>
    <row r="74" spans="1:12" ht="6" customHeight="1" x14ac:dyDescent="0.4">
      <c r="A74" s="3"/>
      <c r="B74" s="3"/>
      <c r="C74" s="3"/>
      <c r="D74" s="2"/>
      <c r="E74" s="3"/>
      <c r="F74" s="4"/>
      <c r="G74" s="25"/>
      <c r="H74" s="4"/>
      <c r="I74" s="25"/>
      <c r="J74" s="4"/>
      <c r="K74" s="25"/>
      <c r="L74" s="4"/>
    </row>
    <row r="75" spans="1:12" ht="21.75" customHeight="1" x14ac:dyDescent="0.4">
      <c r="A75" s="1" t="s">
        <v>48</v>
      </c>
      <c r="B75" s="14"/>
      <c r="C75" s="3"/>
      <c r="D75" s="2"/>
      <c r="E75" s="3"/>
      <c r="F75" s="12">
        <f>SUM(F70:F74)</f>
        <v>63288</v>
      </c>
      <c r="G75" s="25"/>
      <c r="H75" s="12">
        <f>SUM(H70:H74)</f>
        <v>64224</v>
      </c>
      <c r="I75" s="25"/>
      <c r="J75" s="12">
        <f>SUM(J70:J74)</f>
        <v>54002</v>
      </c>
      <c r="K75" s="25"/>
      <c r="L75" s="12">
        <f>SUM(L70:L74)</f>
        <v>50801</v>
      </c>
    </row>
    <row r="76" spans="1:12" ht="6" customHeight="1" x14ac:dyDescent="0.4">
      <c r="A76" s="1"/>
      <c r="B76" s="3"/>
      <c r="C76" s="3"/>
      <c r="D76" s="2"/>
      <c r="E76" s="3"/>
      <c r="F76" s="4"/>
      <c r="G76" s="25"/>
      <c r="H76" s="4"/>
      <c r="I76" s="25"/>
      <c r="J76" s="4"/>
      <c r="K76" s="25"/>
      <c r="L76" s="4"/>
    </row>
    <row r="77" spans="1:12" ht="21.75" customHeight="1" x14ac:dyDescent="0.4">
      <c r="A77" s="1" t="s">
        <v>49</v>
      </c>
      <c r="B77" s="1"/>
      <c r="C77" s="3"/>
      <c r="D77" s="2"/>
      <c r="E77" s="3"/>
      <c r="F77" s="29">
        <f>F66+F75</f>
        <v>232953</v>
      </c>
      <c r="G77" s="25"/>
      <c r="H77" s="29">
        <f>+H75+H66</f>
        <v>231750</v>
      </c>
      <c r="I77" s="25"/>
      <c r="J77" s="29">
        <f>J66+J75</f>
        <v>174193</v>
      </c>
      <c r="K77" s="25"/>
      <c r="L77" s="29">
        <f>L66+L75</f>
        <v>171776</v>
      </c>
    </row>
    <row r="78" spans="1:12" ht="21.75" customHeight="1" x14ac:dyDescent="0.4">
      <c r="A78" s="1"/>
      <c r="B78" s="3"/>
      <c r="C78" s="3"/>
      <c r="D78" s="2"/>
      <c r="E78" s="3"/>
      <c r="F78" s="4"/>
      <c r="G78" s="25"/>
      <c r="H78" s="4"/>
      <c r="I78" s="25"/>
      <c r="J78" s="4"/>
      <c r="K78" s="25"/>
      <c r="L78" s="4"/>
    </row>
    <row r="79" spans="1:12" ht="21.75" customHeight="1" x14ac:dyDescent="0.4">
      <c r="A79" s="1"/>
      <c r="B79" s="3"/>
      <c r="C79" s="3"/>
      <c r="D79" s="2"/>
      <c r="E79" s="3"/>
      <c r="F79" s="4"/>
      <c r="G79" s="25"/>
      <c r="H79" s="4"/>
      <c r="I79" s="25"/>
      <c r="J79" s="4"/>
      <c r="K79" s="25"/>
      <c r="L79" s="4"/>
    </row>
    <row r="80" spans="1:12" ht="21.75" customHeight="1" x14ac:dyDescent="0.4">
      <c r="A80" s="1"/>
      <c r="B80" s="3"/>
      <c r="C80" s="3"/>
      <c r="D80" s="2"/>
      <c r="E80" s="3"/>
      <c r="F80" s="4"/>
      <c r="G80" s="25"/>
      <c r="H80" s="4"/>
      <c r="I80" s="25"/>
      <c r="J80" s="4"/>
      <c r="K80" s="25"/>
      <c r="L80" s="4"/>
    </row>
    <row r="81" spans="1:12" ht="21.75" customHeight="1" x14ac:dyDescent="0.4">
      <c r="A81" s="1"/>
      <c r="B81" s="3"/>
      <c r="C81" s="3"/>
      <c r="D81" s="2"/>
      <c r="E81" s="3"/>
      <c r="F81" s="4"/>
      <c r="G81" s="25"/>
      <c r="H81" s="4"/>
      <c r="I81" s="25"/>
      <c r="J81" s="4"/>
      <c r="K81" s="25"/>
      <c r="L81" s="4"/>
    </row>
    <row r="87" spans="1:12" ht="20.25" customHeight="1" x14ac:dyDescent="0.4">
      <c r="A87" s="1"/>
      <c r="B87" s="3"/>
      <c r="C87" s="3"/>
      <c r="D87" s="2"/>
      <c r="E87" s="3"/>
      <c r="F87" s="4"/>
      <c r="G87" s="25"/>
      <c r="H87" s="4"/>
      <c r="I87" s="25"/>
      <c r="J87" s="4"/>
      <c r="K87" s="25"/>
      <c r="L87" s="4"/>
    </row>
    <row r="88" spans="1:12" ht="20.25" customHeight="1" x14ac:dyDescent="0.4">
      <c r="A88" s="1"/>
      <c r="B88" s="3"/>
      <c r="C88" s="3"/>
      <c r="D88" s="2"/>
      <c r="E88" s="3"/>
      <c r="F88" s="4"/>
      <c r="G88" s="25"/>
      <c r="H88" s="4"/>
      <c r="I88" s="25"/>
      <c r="J88" s="4"/>
      <c r="K88" s="25"/>
      <c r="L88" s="4"/>
    </row>
    <row r="89" spans="1:12" ht="20.25" customHeight="1" x14ac:dyDescent="0.4">
      <c r="A89" s="1"/>
      <c r="B89" s="3"/>
      <c r="C89" s="3"/>
      <c r="D89" s="2"/>
      <c r="E89" s="3"/>
      <c r="F89" s="4"/>
      <c r="G89" s="25"/>
      <c r="H89" s="4"/>
      <c r="I89" s="25"/>
      <c r="J89" s="4"/>
      <c r="K89" s="25"/>
      <c r="L89" s="4"/>
    </row>
    <row r="90" spans="1:12" ht="23.25" customHeight="1" x14ac:dyDescent="0.4">
      <c r="A90" s="1"/>
      <c r="B90" s="3"/>
      <c r="C90" s="3"/>
      <c r="D90" s="2"/>
      <c r="E90" s="3"/>
      <c r="F90" s="4"/>
      <c r="G90" s="25"/>
      <c r="H90" s="4"/>
      <c r="I90" s="25"/>
      <c r="J90" s="4"/>
      <c r="K90" s="25"/>
      <c r="L90" s="4"/>
    </row>
    <row r="91" spans="1:12" ht="21.95" customHeight="1" x14ac:dyDescent="0.4">
      <c r="A91" s="26" t="str">
        <f>+A46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91" s="26"/>
      <c r="C91" s="26"/>
      <c r="D91" s="32"/>
      <c r="E91" s="26"/>
      <c r="F91" s="29"/>
      <c r="G91" s="33"/>
      <c r="H91" s="29"/>
      <c r="I91" s="33"/>
      <c r="J91" s="29"/>
      <c r="K91" s="33"/>
      <c r="L91" s="29"/>
    </row>
    <row r="92" spans="1:12" ht="21.75" customHeight="1" x14ac:dyDescent="0.4">
      <c r="A92" s="1" t="s">
        <v>0</v>
      </c>
      <c r="B92" s="1"/>
      <c r="C92" s="1"/>
      <c r="D92" s="2"/>
      <c r="E92" s="3"/>
      <c r="F92" s="4"/>
      <c r="G92" s="25"/>
      <c r="H92" s="6"/>
      <c r="I92" s="25"/>
      <c r="J92" s="4"/>
      <c r="K92" s="25"/>
      <c r="L92" s="6"/>
    </row>
    <row r="93" spans="1:12" ht="21.75" customHeight="1" x14ac:dyDescent="0.4">
      <c r="A93" s="1" t="s">
        <v>1</v>
      </c>
      <c r="B93" s="1"/>
      <c r="C93" s="1"/>
      <c r="D93" s="2"/>
      <c r="E93" s="3"/>
      <c r="F93" s="4"/>
      <c r="G93" s="25"/>
      <c r="H93" s="4"/>
      <c r="I93" s="25"/>
      <c r="J93" s="4"/>
      <c r="K93" s="25"/>
      <c r="L93" s="4"/>
    </row>
    <row r="94" spans="1:12" ht="21.75" customHeight="1" x14ac:dyDescent="0.4">
      <c r="A94" s="9" t="str">
        <f>A3</f>
        <v>ณ วันที่ 30 กันยายน พ.ศ. 2568</v>
      </c>
      <c r="B94" s="9"/>
      <c r="C94" s="9"/>
      <c r="D94" s="10"/>
      <c r="E94" s="11"/>
      <c r="F94" s="12"/>
      <c r="G94" s="28"/>
      <c r="H94" s="12"/>
      <c r="I94" s="28"/>
      <c r="J94" s="12"/>
      <c r="K94" s="28"/>
      <c r="L94" s="12"/>
    </row>
    <row r="95" spans="1:12" ht="21.75" customHeight="1" x14ac:dyDescent="0.4">
      <c r="A95" s="1"/>
      <c r="B95" s="1"/>
      <c r="C95" s="1"/>
      <c r="D95" s="2"/>
      <c r="E95" s="3"/>
      <c r="F95" s="4"/>
      <c r="G95" s="25"/>
      <c r="H95" s="4"/>
      <c r="I95" s="25"/>
      <c r="J95" s="4"/>
      <c r="K95" s="25"/>
      <c r="L95" s="4"/>
    </row>
    <row r="96" spans="1:12" ht="21.75" customHeight="1" x14ac:dyDescent="0.4">
      <c r="A96" s="14"/>
      <c r="B96" s="3"/>
      <c r="C96" s="3"/>
      <c r="D96" s="15"/>
      <c r="E96" s="1"/>
      <c r="F96" s="29"/>
      <c r="G96" s="30"/>
      <c r="H96" s="31" t="s">
        <v>2</v>
      </c>
      <c r="I96" s="6"/>
      <c r="J96" s="29"/>
      <c r="K96" s="30"/>
      <c r="L96" s="31" t="s">
        <v>3</v>
      </c>
    </row>
    <row r="97" spans="1:12" ht="21.75" customHeight="1" x14ac:dyDescent="0.4">
      <c r="A97" s="3"/>
      <c r="B97" s="3"/>
      <c r="C97" s="3"/>
      <c r="D97" s="15"/>
      <c r="E97" s="1"/>
      <c r="F97" s="18" t="s">
        <v>4</v>
      </c>
      <c r="G97" s="6"/>
      <c r="H97" s="18" t="s">
        <v>5</v>
      </c>
      <c r="I97" s="6"/>
      <c r="J97" s="18" t="s">
        <v>4</v>
      </c>
      <c r="K97" s="6"/>
      <c r="L97" s="18" t="s">
        <v>5</v>
      </c>
    </row>
    <row r="98" spans="1:12" ht="21.75" customHeight="1" x14ac:dyDescent="0.4">
      <c r="A98" s="3"/>
      <c r="B98" s="3"/>
      <c r="C98" s="3"/>
      <c r="D98" s="2"/>
      <c r="E98" s="1"/>
      <c r="F98" s="19" t="s">
        <v>161</v>
      </c>
      <c r="G98" s="6"/>
      <c r="H98" s="18" t="s">
        <v>6</v>
      </c>
      <c r="I98" s="6"/>
      <c r="J98" s="19" t="s">
        <v>161</v>
      </c>
      <c r="K98" s="6"/>
      <c r="L98" s="18" t="s">
        <v>6</v>
      </c>
    </row>
    <row r="99" spans="1:12" ht="21.75" customHeight="1" x14ac:dyDescent="0.4">
      <c r="A99" s="3"/>
      <c r="B99" s="3"/>
      <c r="C99" s="3"/>
      <c r="D99" s="2"/>
      <c r="E99" s="1"/>
      <c r="F99" s="18" t="s">
        <v>7</v>
      </c>
      <c r="G99" s="6"/>
      <c r="H99" s="18" t="s">
        <v>8</v>
      </c>
      <c r="I99" s="6"/>
      <c r="J99" s="18" t="s">
        <v>7</v>
      </c>
      <c r="K99" s="6"/>
      <c r="L99" s="18" t="s">
        <v>8</v>
      </c>
    </row>
    <row r="100" spans="1:12" ht="21.75" customHeight="1" x14ac:dyDescent="0.4">
      <c r="A100" s="3"/>
      <c r="B100" s="3"/>
      <c r="C100" s="3"/>
      <c r="D100" s="2"/>
      <c r="E100" s="1"/>
      <c r="F100" s="17" t="s">
        <v>10</v>
      </c>
      <c r="G100" s="6"/>
      <c r="H100" s="17" t="s">
        <v>10</v>
      </c>
      <c r="I100" s="6"/>
      <c r="J100" s="17" t="s">
        <v>10</v>
      </c>
      <c r="K100" s="6"/>
      <c r="L100" s="17" t="s">
        <v>10</v>
      </c>
    </row>
    <row r="101" spans="1:12" ht="21.75" customHeight="1" x14ac:dyDescent="0.4">
      <c r="A101" s="1" t="s">
        <v>50</v>
      </c>
      <c r="B101" s="3"/>
      <c r="C101" s="3"/>
      <c r="D101" s="2"/>
      <c r="E101" s="3"/>
      <c r="F101" s="4"/>
      <c r="G101" s="25"/>
      <c r="H101" s="4"/>
      <c r="I101" s="25"/>
      <c r="J101" s="4"/>
      <c r="K101" s="25"/>
      <c r="L101" s="4"/>
    </row>
    <row r="102" spans="1:12" ht="6" customHeight="1" x14ac:dyDescent="0.4">
      <c r="A102" s="1"/>
      <c r="B102" s="3"/>
      <c r="C102" s="3"/>
      <c r="D102" s="2"/>
      <c r="E102" s="3"/>
      <c r="F102" s="4"/>
      <c r="G102" s="25"/>
      <c r="H102" s="4"/>
      <c r="I102" s="25"/>
      <c r="J102" s="4"/>
      <c r="K102" s="25"/>
      <c r="L102" s="4"/>
    </row>
    <row r="103" spans="1:12" ht="21.75" customHeight="1" x14ac:dyDescent="0.4">
      <c r="A103" s="1" t="s">
        <v>51</v>
      </c>
      <c r="B103" s="3"/>
      <c r="C103" s="3"/>
      <c r="D103" s="2"/>
      <c r="E103" s="3"/>
      <c r="F103" s="4"/>
      <c r="G103" s="25"/>
      <c r="H103" s="4"/>
      <c r="I103" s="25"/>
      <c r="J103" s="4"/>
      <c r="K103" s="25"/>
      <c r="L103" s="4"/>
    </row>
    <row r="104" spans="1:12" ht="6" customHeight="1" x14ac:dyDescent="0.4">
      <c r="A104" s="1"/>
      <c r="B104" s="3"/>
      <c r="C104" s="3"/>
      <c r="D104" s="2"/>
      <c r="E104" s="3"/>
      <c r="F104" s="4"/>
      <c r="G104" s="25"/>
      <c r="H104" s="4"/>
      <c r="I104" s="25"/>
      <c r="J104" s="4"/>
      <c r="K104" s="25"/>
      <c r="L104" s="4"/>
    </row>
    <row r="105" spans="1:12" ht="21.75" customHeight="1" x14ac:dyDescent="0.4">
      <c r="A105" s="3" t="s">
        <v>52</v>
      </c>
      <c r="B105" s="3"/>
      <c r="C105" s="3"/>
      <c r="D105" s="2"/>
      <c r="E105" s="3"/>
      <c r="F105" s="4"/>
      <c r="G105" s="25"/>
      <c r="H105" s="4"/>
      <c r="I105" s="25"/>
      <c r="J105" s="4"/>
      <c r="K105" s="25"/>
      <c r="L105" s="4"/>
    </row>
    <row r="106" spans="1:12" ht="21.75" customHeight="1" x14ac:dyDescent="0.4">
      <c r="A106" s="3"/>
      <c r="B106" s="3" t="s">
        <v>53</v>
      </c>
      <c r="C106" s="3"/>
      <c r="D106" s="2"/>
      <c r="E106" s="3"/>
      <c r="F106" s="5"/>
      <c r="G106" s="5"/>
      <c r="H106" s="5"/>
      <c r="I106" s="5"/>
      <c r="J106" s="5"/>
      <c r="K106" s="5"/>
      <c r="L106" s="5"/>
    </row>
    <row r="107" spans="1:12" ht="21.75" customHeight="1" x14ac:dyDescent="0.4">
      <c r="A107" s="3"/>
      <c r="B107" s="3"/>
      <c r="C107" s="34" t="s">
        <v>54</v>
      </c>
      <c r="D107" s="2"/>
      <c r="E107" s="3"/>
      <c r="F107" s="5"/>
      <c r="G107" s="5"/>
      <c r="H107" s="5"/>
      <c r="I107" s="5"/>
      <c r="J107" s="5"/>
      <c r="K107" s="5"/>
      <c r="L107" s="5"/>
    </row>
    <row r="108" spans="1:12" ht="21.75" customHeight="1" thickBot="1" x14ac:dyDescent="0.45">
      <c r="A108" s="1"/>
      <c r="B108" s="3"/>
      <c r="C108" s="34" t="s">
        <v>55</v>
      </c>
      <c r="D108" s="2"/>
      <c r="E108" s="3"/>
      <c r="F108" s="78">
        <v>120000</v>
      </c>
      <c r="G108" s="25"/>
      <c r="H108" s="78">
        <v>120000</v>
      </c>
      <c r="I108" s="77"/>
      <c r="J108" s="78">
        <v>120000</v>
      </c>
      <c r="K108" s="77"/>
      <c r="L108" s="78">
        <v>120000</v>
      </c>
    </row>
    <row r="109" spans="1:12" ht="6" customHeight="1" thickTop="1" x14ac:dyDescent="0.4">
      <c r="A109" s="1"/>
      <c r="B109" s="3"/>
      <c r="C109" s="3"/>
      <c r="D109" s="2"/>
      <c r="E109" s="3"/>
      <c r="F109" s="4"/>
      <c r="G109" s="25"/>
      <c r="H109" s="4"/>
      <c r="I109" s="25"/>
      <c r="J109" s="4"/>
      <c r="K109" s="25"/>
      <c r="L109" s="4"/>
    </row>
    <row r="110" spans="1:12" ht="21.75" customHeight="1" x14ac:dyDescent="0.4">
      <c r="A110" s="3"/>
      <c r="B110" s="3" t="s">
        <v>56</v>
      </c>
      <c r="C110" s="3"/>
      <c r="D110" s="2"/>
      <c r="E110" s="3"/>
      <c r="F110" s="5"/>
      <c r="G110" s="5"/>
      <c r="H110" s="5"/>
      <c r="I110" s="5"/>
      <c r="J110" s="5"/>
      <c r="K110" s="5"/>
      <c r="L110" s="5"/>
    </row>
    <row r="111" spans="1:12" ht="21.75" customHeight="1" x14ac:dyDescent="0.4">
      <c r="A111" s="3"/>
      <c r="B111" s="3"/>
      <c r="C111" s="34" t="s">
        <v>54</v>
      </c>
      <c r="D111" s="2"/>
      <c r="E111" s="3"/>
      <c r="F111" s="4"/>
      <c r="G111" s="4"/>
      <c r="H111" s="4"/>
      <c r="I111" s="4"/>
      <c r="J111" s="4"/>
      <c r="K111" s="4"/>
      <c r="L111" s="4"/>
    </row>
    <row r="112" spans="1:12" ht="21.75" customHeight="1" x14ac:dyDescent="0.4">
      <c r="A112" s="3"/>
      <c r="B112" s="3"/>
      <c r="C112" s="34" t="s">
        <v>180</v>
      </c>
      <c r="D112" s="2"/>
      <c r="E112" s="3"/>
      <c r="F112" s="21">
        <v>120000</v>
      </c>
      <c r="G112" s="4"/>
      <c r="H112" s="21">
        <v>120000</v>
      </c>
      <c r="I112" s="21"/>
      <c r="J112" s="21">
        <v>120000</v>
      </c>
      <c r="K112" s="21"/>
      <c r="L112" s="21">
        <v>120000</v>
      </c>
    </row>
    <row r="113" spans="1:12" ht="21.75" customHeight="1" x14ac:dyDescent="0.4">
      <c r="A113" s="3" t="s">
        <v>57</v>
      </c>
      <c r="B113" s="3"/>
      <c r="C113" s="3"/>
      <c r="D113" s="2"/>
      <c r="E113" s="3"/>
      <c r="F113" s="21">
        <v>113523</v>
      </c>
      <c r="G113" s="4"/>
      <c r="H113" s="21">
        <v>113523</v>
      </c>
      <c r="I113" s="21"/>
      <c r="J113" s="21">
        <v>113523</v>
      </c>
      <c r="K113" s="21"/>
      <c r="L113" s="21">
        <v>113523</v>
      </c>
    </row>
    <row r="114" spans="1:12" ht="21.75" customHeight="1" x14ac:dyDescent="0.4">
      <c r="A114" s="3" t="s">
        <v>58</v>
      </c>
      <c r="B114" s="3"/>
      <c r="C114" s="3"/>
      <c r="D114" s="2"/>
      <c r="E114" s="3"/>
      <c r="F114" s="21"/>
      <c r="G114" s="25"/>
      <c r="H114" s="21"/>
      <c r="I114" s="25"/>
      <c r="J114" s="4"/>
      <c r="K114" s="25"/>
      <c r="L114" s="21"/>
    </row>
    <row r="115" spans="1:12" ht="21.75" customHeight="1" x14ac:dyDescent="0.4">
      <c r="A115" s="3"/>
      <c r="B115" s="3" t="s">
        <v>59</v>
      </c>
      <c r="C115" s="3"/>
      <c r="D115" s="2"/>
      <c r="E115" s="3"/>
      <c r="F115" s="35"/>
      <c r="G115" s="5"/>
      <c r="H115" s="21"/>
      <c r="I115" s="5"/>
      <c r="J115" s="5"/>
      <c r="K115" s="5"/>
      <c r="L115" s="21"/>
    </row>
    <row r="116" spans="1:12" ht="21.75" customHeight="1" x14ac:dyDescent="0.4">
      <c r="A116" s="3"/>
      <c r="C116" s="34" t="s">
        <v>60</v>
      </c>
      <c r="D116" s="2"/>
      <c r="E116" s="3"/>
      <c r="F116" s="21">
        <v>9858</v>
      </c>
      <c r="G116" s="4"/>
      <c r="H116" s="21">
        <v>9858</v>
      </c>
      <c r="I116" s="21"/>
      <c r="J116" s="21">
        <v>9858</v>
      </c>
      <c r="K116" s="21"/>
      <c r="L116" s="21">
        <v>9858</v>
      </c>
    </row>
    <row r="117" spans="1:12" ht="21.75" customHeight="1" x14ac:dyDescent="0.4">
      <c r="A117" s="3"/>
      <c r="B117" s="3" t="s">
        <v>61</v>
      </c>
      <c r="C117" s="3"/>
      <c r="D117" s="2"/>
      <c r="E117" s="3"/>
      <c r="F117" s="21">
        <v>29435</v>
      </c>
      <c r="G117" s="4"/>
      <c r="H117" s="21">
        <v>37328</v>
      </c>
      <c r="I117" s="21"/>
      <c r="J117" s="21">
        <v>19597</v>
      </c>
      <c r="K117" s="21"/>
      <c r="L117" s="21">
        <v>23763</v>
      </c>
    </row>
    <row r="118" spans="1:12" ht="21.75" customHeight="1" x14ac:dyDescent="0.4">
      <c r="A118" s="3" t="s">
        <v>62</v>
      </c>
      <c r="B118" s="3"/>
      <c r="C118" s="3"/>
      <c r="D118" s="2"/>
      <c r="E118" s="3"/>
      <c r="F118" s="22">
        <v>-3932</v>
      </c>
      <c r="G118" s="4"/>
      <c r="H118" s="36">
        <v>-3932</v>
      </c>
      <c r="I118" s="21"/>
      <c r="J118" s="22">
        <v>0</v>
      </c>
      <c r="K118" s="21"/>
      <c r="L118" s="36">
        <v>0</v>
      </c>
    </row>
    <row r="119" spans="1:12" ht="6" customHeight="1" x14ac:dyDescent="0.4">
      <c r="A119" s="1"/>
      <c r="B119" s="3"/>
      <c r="C119" s="3"/>
      <c r="D119" s="2"/>
      <c r="E119" s="3"/>
      <c r="F119" s="4"/>
      <c r="G119" s="25"/>
      <c r="H119" s="4"/>
      <c r="I119" s="25"/>
      <c r="J119" s="4"/>
      <c r="K119" s="25"/>
      <c r="L119" s="4"/>
    </row>
    <row r="120" spans="1:12" ht="21.75" customHeight="1" x14ac:dyDescent="0.4">
      <c r="A120" s="1" t="s">
        <v>63</v>
      </c>
      <c r="B120" s="1"/>
      <c r="C120" s="3"/>
      <c r="D120" s="2"/>
      <c r="E120" s="3"/>
      <c r="F120" s="12">
        <f>SUM(F112:F118)</f>
        <v>268884</v>
      </c>
      <c r="G120" s="25"/>
      <c r="H120" s="12">
        <f>SUM(H112:H118)</f>
        <v>276777</v>
      </c>
      <c r="I120" s="25"/>
      <c r="J120" s="12">
        <f>SUM(J112:J118)</f>
        <v>262978</v>
      </c>
      <c r="K120" s="25"/>
      <c r="L120" s="12">
        <f>SUM(L112:L118)</f>
        <v>267144</v>
      </c>
    </row>
    <row r="121" spans="1:12" ht="6" customHeight="1" x14ac:dyDescent="0.4">
      <c r="A121" s="1"/>
      <c r="B121" s="3"/>
      <c r="C121" s="3"/>
      <c r="D121" s="2"/>
      <c r="E121" s="3"/>
      <c r="F121" s="4"/>
      <c r="G121" s="25"/>
      <c r="H121" s="4"/>
      <c r="I121" s="25"/>
      <c r="J121" s="4"/>
      <c r="K121" s="25"/>
      <c r="L121" s="4"/>
    </row>
    <row r="122" spans="1:12" ht="21.75" customHeight="1" thickBot="1" x14ac:dyDescent="0.45">
      <c r="A122" s="1" t="s">
        <v>64</v>
      </c>
      <c r="B122" s="3"/>
      <c r="C122" s="3"/>
      <c r="D122" s="2"/>
      <c r="E122" s="3"/>
      <c r="F122" s="24">
        <f>F77+F120</f>
        <v>501837</v>
      </c>
      <c r="G122" s="25"/>
      <c r="H122" s="24">
        <f>H77+H120</f>
        <v>508527</v>
      </c>
      <c r="I122" s="25"/>
      <c r="J122" s="24">
        <f>J77+J120</f>
        <v>437171</v>
      </c>
      <c r="K122" s="25"/>
      <c r="L122" s="24">
        <f>L77+L120</f>
        <v>438920</v>
      </c>
    </row>
    <row r="123" spans="1:12" ht="21.75" customHeight="1" thickTop="1" x14ac:dyDescent="0.4">
      <c r="A123" s="1"/>
      <c r="B123" s="3"/>
      <c r="C123" s="3"/>
      <c r="D123" s="2"/>
      <c r="E123" s="3"/>
      <c r="F123" s="4"/>
      <c r="G123" s="25"/>
      <c r="H123" s="4"/>
      <c r="I123" s="25"/>
      <c r="J123" s="4"/>
      <c r="K123" s="25"/>
      <c r="L123" s="4"/>
    </row>
    <row r="124" spans="1:12" ht="21.75" customHeight="1" x14ac:dyDescent="0.4">
      <c r="A124" s="1"/>
      <c r="B124" s="3"/>
      <c r="C124" s="3"/>
      <c r="D124" s="2"/>
      <c r="E124" s="3"/>
      <c r="F124" s="4"/>
      <c r="G124" s="25"/>
      <c r="H124" s="4"/>
      <c r="I124" s="25"/>
      <c r="J124" s="4"/>
      <c r="K124" s="25"/>
      <c r="L124" s="4"/>
    </row>
    <row r="125" spans="1:12" ht="21.75" customHeight="1" x14ac:dyDescent="0.4">
      <c r="A125" s="1"/>
      <c r="B125" s="3"/>
      <c r="C125" s="3"/>
      <c r="D125" s="2"/>
      <c r="E125" s="3"/>
      <c r="F125" s="4"/>
      <c r="G125" s="25"/>
      <c r="H125" s="4"/>
      <c r="I125" s="25"/>
      <c r="J125" s="4"/>
      <c r="K125" s="25"/>
      <c r="L125" s="4"/>
    </row>
    <row r="126" spans="1:12" ht="21.75" customHeight="1" x14ac:dyDescent="0.4">
      <c r="A126" s="1"/>
      <c r="B126" s="3"/>
      <c r="C126" s="3"/>
      <c r="D126" s="2"/>
      <c r="E126" s="3"/>
      <c r="F126" s="4"/>
      <c r="G126" s="25"/>
      <c r="H126" s="4"/>
      <c r="I126" s="25"/>
      <c r="J126" s="4"/>
      <c r="K126" s="25"/>
      <c r="L126" s="4"/>
    </row>
    <row r="127" spans="1:12" ht="21.75" customHeight="1" x14ac:dyDescent="0.4">
      <c r="A127" s="1"/>
      <c r="B127" s="3"/>
      <c r="C127" s="3"/>
      <c r="D127" s="2"/>
      <c r="E127" s="3"/>
      <c r="F127" s="4"/>
      <c r="G127" s="25"/>
      <c r="H127" s="4"/>
      <c r="I127" s="25"/>
      <c r="J127" s="4"/>
      <c r="K127" s="25"/>
      <c r="L127" s="4"/>
    </row>
    <row r="128" spans="1:12" ht="21.75" customHeight="1" x14ac:dyDescent="0.4">
      <c r="A128" s="1"/>
      <c r="B128" s="3"/>
      <c r="C128" s="3"/>
      <c r="D128" s="2"/>
      <c r="E128" s="3"/>
      <c r="F128" s="4"/>
      <c r="G128" s="25"/>
      <c r="H128" s="4"/>
      <c r="I128" s="25"/>
      <c r="J128" s="4"/>
      <c r="K128" s="25"/>
      <c r="L128" s="4"/>
    </row>
    <row r="129" spans="1:12" ht="21.75" customHeight="1" x14ac:dyDescent="0.4">
      <c r="A129" s="1"/>
      <c r="B129" s="3"/>
      <c r="C129" s="3"/>
      <c r="D129" s="2"/>
      <c r="E129" s="3"/>
      <c r="F129" s="4"/>
      <c r="G129" s="25"/>
      <c r="H129" s="4"/>
      <c r="I129" s="25"/>
      <c r="J129" s="4"/>
      <c r="K129" s="25"/>
      <c r="L129" s="4"/>
    </row>
    <row r="130" spans="1:12" ht="21.75" customHeight="1" x14ac:dyDescent="0.4">
      <c r="A130" s="1"/>
      <c r="B130" s="3"/>
      <c r="C130" s="3"/>
      <c r="D130" s="2"/>
      <c r="E130" s="3"/>
      <c r="F130" s="4"/>
      <c r="G130" s="25"/>
      <c r="H130" s="4"/>
      <c r="I130" s="25"/>
      <c r="J130" s="4"/>
      <c r="K130" s="25"/>
      <c r="L130" s="4"/>
    </row>
    <row r="131" spans="1:12" ht="21.75" customHeight="1" x14ac:dyDescent="0.4">
      <c r="A131" s="1"/>
      <c r="B131" s="3"/>
      <c r="C131" s="3"/>
      <c r="D131" s="2"/>
      <c r="E131" s="3"/>
      <c r="F131" s="4"/>
      <c r="G131" s="25"/>
      <c r="H131" s="4"/>
      <c r="I131" s="25"/>
      <c r="J131" s="4"/>
      <c r="K131" s="25"/>
      <c r="L131" s="4"/>
    </row>
    <row r="132" spans="1:12" ht="31.15" customHeight="1" x14ac:dyDescent="0.4">
      <c r="A132" s="1"/>
      <c r="B132" s="3"/>
      <c r="C132" s="3"/>
      <c r="D132" s="2"/>
      <c r="E132" s="3"/>
      <c r="F132" s="4"/>
      <c r="G132" s="25"/>
      <c r="H132" s="4"/>
      <c r="I132" s="25"/>
      <c r="J132" s="4"/>
      <c r="K132" s="25"/>
      <c r="L132" s="4"/>
    </row>
    <row r="133" spans="1:12" ht="21.75" customHeight="1" x14ac:dyDescent="0.4">
      <c r="A133" s="1"/>
      <c r="B133" s="3"/>
      <c r="C133" s="3"/>
      <c r="D133" s="2"/>
      <c r="E133" s="3"/>
      <c r="F133" s="4"/>
      <c r="G133" s="25"/>
      <c r="H133" s="4"/>
      <c r="I133" s="25"/>
      <c r="J133" s="4"/>
      <c r="K133" s="25"/>
      <c r="L133" s="4"/>
    </row>
    <row r="134" spans="1:12" ht="15.75" customHeight="1" x14ac:dyDescent="0.4">
      <c r="A134" s="1"/>
      <c r="B134" s="3"/>
      <c r="C134" s="3"/>
      <c r="D134" s="2"/>
      <c r="E134" s="3"/>
      <c r="F134" s="4"/>
      <c r="G134" s="25"/>
      <c r="H134" s="4"/>
      <c r="I134" s="25"/>
      <c r="J134" s="4"/>
      <c r="K134" s="25"/>
      <c r="L134" s="4"/>
    </row>
    <row r="135" spans="1:12" ht="21.95" customHeight="1" x14ac:dyDescent="0.4">
      <c r="A135" s="26" t="s">
        <v>35</v>
      </c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</row>
  </sheetData>
  <pageMargins left="0.8" right="0.5" top="0.5" bottom="0.6" header="0.49" footer="0.4"/>
  <pageSetup paperSize="9" scale="90" firstPageNumber="2" fitToHeight="0" orientation="portrait" useFirstPageNumber="1" horizontalDpi="1200" verticalDpi="1200" r:id="rId1"/>
  <headerFooter>
    <oddFooter>&amp;R&amp;"Browallia New,Regular"&amp;14&amp;P</oddFooter>
  </headerFooter>
  <rowBreaks count="1" manualBreakCount="1">
    <brk id="4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21942-02F2-4EAD-8B4C-F9594122362E}">
  <sheetPr>
    <tabColor rgb="FFE2EFD9"/>
    <pageSetUpPr fitToPage="1"/>
  </sheetPr>
  <dimension ref="A1:L40"/>
  <sheetViews>
    <sheetView zoomScaleNormal="100" zoomScaleSheetLayoutView="63" zoomScalePageLayoutView="60" workbookViewId="0">
      <selection activeCell="R17" sqref="R17"/>
    </sheetView>
  </sheetViews>
  <sheetFormatPr defaultColWidth="14.42578125" defaultRowHeight="21.75" customHeight="1" x14ac:dyDescent="0.4"/>
  <cols>
    <col min="1" max="2" width="1.140625" style="96" customWidth="1"/>
    <col min="3" max="3" width="29.140625" style="96" customWidth="1"/>
    <col min="4" max="4" width="4.42578125" style="96" customWidth="1"/>
    <col min="5" max="5" width="0.85546875" style="96" customWidth="1"/>
    <col min="6" max="6" width="12.5703125" style="96" customWidth="1"/>
    <col min="7" max="7" width="0.85546875" style="96" customWidth="1"/>
    <col min="8" max="8" width="12.5703125" style="96" customWidth="1"/>
    <col min="9" max="9" width="0.85546875" style="96" customWidth="1"/>
    <col min="10" max="10" width="12.5703125" style="96" customWidth="1"/>
    <col min="11" max="11" width="0.85546875" style="96" customWidth="1"/>
    <col min="12" max="12" width="12.5703125" style="96" customWidth="1"/>
    <col min="13" max="13" width="14.42578125" style="96" customWidth="1"/>
    <col min="14" max="16384" width="14.42578125" style="96"/>
  </cols>
  <sheetData>
    <row r="1" spans="1:12" ht="21.75" customHeight="1" x14ac:dyDescent="0.4">
      <c r="A1" s="90" t="s">
        <v>0</v>
      </c>
      <c r="B1" s="90"/>
      <c r="C1" s="90"/>
      <c r="D1" s="91"/>
      <c r="E1" s="92"/>
      <c r="F1" s="93"/>
      <c r="G1" s="94"/>
      <c r="H1" s="93"/>
      <c r="I1" s="95"/>
      <c r="J1" s="93"/>
      <c r="K1" s="94"/>
      <c r="L1" s="93"/>
    </row>
    <row r="2" spans="1:12" ht="21.75" customHeight="1" x14ac:dyDescent="0.4">
      <c r="A2" s="90" t="s">
        <v>65</v>
      </c>
      <c r="B2" s="90"/>
      <c r="C2" s="90"/>
      <c r="D2" s="91"/>
      <c r="E2" s="92"/>
      <c r="F2" s="93"/>
      <c r="G2" s="94"/>
      <c r="H2" s="93"/>
      <c r="I2" s="95"/>
      <c r="J2" s="93"/>
      <c r="K2" s="94"/>
      <c r="L2" s="93"/>
    </row>
    <row r="3" spans="1:12" ht="21.75" customHeight="1" x14ac:dyDescent="0.4">
      <c r="A3" s="97" t="s">
        <v>162</v>
      </c>
      <c r="B3" s="97"/>
      <c r="C3" s="97"/>
      <c r="D3" s="98"/>
      <c r="E3" s="99"/>
      <c r="F3" s="100"/>
      <c r="G3" s="101"/>
      <c r="H3" s="100"/>
      <c r="I3" s="102"/>
      <c r="J3" s="100"/>
      <c r="K3" s="101"/>
      <c r="L3" s="100"/>
    </row>
    <row r="4" spans="1:12" ht="21.75" customHeight="1" x14ac:dyDescent="0.4">
      <c r="A4" s="92"/>
      <c r="B4" s="92"/>
      <c r="C4" s="92"/>
      <c r="D4" s="91"/>
      <c r="E4" s="92"/>
      <c r="F4" s="93"/>
      <c r="G4" s="94"/>
      <c r="H4" s="93"/>
      <c r="I4" s="95"/>
      <c r="J4" s="93"/>
      <c r="K4" s="94"/>
      <c r="L4" s="93"/>
    </row>
    <row r="5" spans="1:12" ht="21.75" customHeight="1" x14ac:dyDescent="0.4">
      <c r="A5" s="103"/>
      <c r="B5" s="92"/>
      <c r="C5" s="92"/>
      <c r="D5" s="104"/>
      <c r="E5" s="90"/>
      <c r="F5" s="105"/>
      <c r="G5" s="105"/>
      <c r="H5" s="17" t="s">
        <v>2</v>
      </c>
      <c r="I5" s="106"/>
      <c r="J5" s="105"/>
      <c r="K5" s="105"/>
      <c r="L5" s="17" t="s">
        <v>3</v>
      </c>
    </row>
    <row r="6" spans="1:12" ht="21.75" customHeight="1" x14ac:dyDescent="0.4">
      <c r="A6" s="92"/>
      <c r="B6" s="92"/>
      <c r="C6" s="92"/>
      <c r="D6" s="91"/>
      <c r="E6" s="90"/>
      <c r="F6" s="107" t="s">
        <v>7</v>
      </c>
      <c r="G6" s="92"/>
      <c r="H6" s="107" t="s">
        <v>8</v>
      </c>
      <c r="I6" s="108"/>
      <c r="J6" s="107" t="s">
        <v>7</v>
      </c>
      <c r="K6" s="92"/>
      <c r="L6" s="107" t="s">
        <v>8</v>
      </c>
    </row>
    <row r="7" spans="1:12" ht="21.75" customHeight="1" x14ac:dyDescent="0.4">
      <c r="A7" s="92"/>
      <c r="B7" s="92"/>
      <c r="C7" s="92"/>
      <c r="D7" s="109"/>
      <c r="E7" s="90"/>
      <c r="F7" s="110" t="s">
        <v>10</v>
      </c>
      <c r="G7" s="90"/>
      <c r="H7" s="110" t="s">
        <v>10</v>
      </c>
      <c r="I7" s="108"/>
      <c r="J7" s="110" t="s">
        <v>10</v>
      </c>
      <c r="K7" s="90"/>
      <c r="L7" s="110" t="s">
        <v>10</v>
      </c>
    </row>
    <row r="8" spans="1:12" ht="21.75" customHeight="1" x14ac:dyDescent="0.4">
      <c r="A8" s="92"/>
      <c r="B8" s="92"/>
      <c r="C8" s="92"/>
      <c r="D8" s="111"/>
      <c r="E8" s="92"/>
      <c r="F8" s="93"/>
      <c r="G8" s="112"/>
      <c r="H8" s="93"/>
      <c r="I8" s="112"/>
      <c r="J8" s="93"/>
      <c r="K8" s="112"/>
      <c r="L8" s="93"/>
    </row>
    <row r="9" spans="1:12" ht="21.75" customHeight="1" x14ac:dyDescent="0.4">
      <c r="A9" s="92" t="s">
        <v>66</v>
      </c>
      <c r="B9" s="92"/>
      <c r="C9" s="92"/>
      <c r="D9" s="111"/>
      <c r="E9" s="92"/>
      <c r="F9" s="113">
        <v>41848</v>
      </c>
      <c r="G9" s="112"/>
      <c r="H9" s="172">
        <v>45886</v>
      </c>
      <c r="I9" s="114"/>
      <c r="J9" s="115">
        <v>20717</v>
      </c>
      <c r="K9" s="114"/>
      <c r="L9" s="81">
        <v>35473</v>
      </c>
    </row>
    <row r="10" spans="1:12" ht="21.75" customHeight="1" x14ac:dyDescent="0.4">
      <c r="A10" s="92" t="s">
        <v>67</v>
      </c>
      <c r="B10" s="92"/>
      <c r="C10" s="92"/>
      <c r="D10" s="111"/>
      <c r="E10" s="92"/>
      <c r="F10" s="113">
        <v>89771</v>
      </c>
      <c r="G10" s="112"/>
      <c r="H10" s="172">
        <v>83274</v>
      </c>
      <c r="I10" s="114"/>
      <c r="J10" s="115">
        <v>67527</v>
      </c>
      <c r="K10" s="114"/>
      <c r="L10" s="81">
        <v>62934</v>
      </c>
    </row>
    <row r="11" spans="1:12" ht="21.75" customHeight="1" x14ac:dyDescent="0.4">
      <c r="A11" s="92" t="s">
        <v>69</v>
      </c>
      <c r="B11" s="92"/>
      <c r="C11" s="92"/>
      <c r="D11" s="116"/>
      <c r="E11" s="92"/>
      <c r="F11" s="117">
        <v>2086</v>
      </c>
      <c r="G11" s="112"/>
      <c r="H11" s="173">
        <v>1271</v>
      </c>
      <c r="I11" s="114"/>
      <c r="J11" s="174">
        <v>3411</v>
      </c>
      <c r="K11" s="114"/>
      <c r="L11" s="87">
        <v>2837</v>
      </c>
    </row>
    <row r="12" spans="1:12" ht="6" customHeight="1" x14ac:dyDescent="0.4">
      <c r="A12" s="92"/>
      <c r="B12" s="92"/>
      <c r="C12" s="92"/>
      <c r="D12" s="91"/>
      <c r="E12" s="92"/>
      <c r="F12" s="93"/>
      <c r="G12" s="112"/>
      <c r="H12" s="115"/>
      <c r="I12" s="114"/>
      <c r="J12" s="115"/>
      <c r="K12" s="114"/>
      <c r="L12" s="115"/>
    </row>
    <row r="13" spans="1:12" ht="21.75" customHeight="1" x14ac:dyDescent="0.4">
      <c r="A13" s="90" t="s">
        <v>70</v>
      </c>
      <c r="B13" s="103"/>
      <c r="C13" s="90"/>
      <c r="D13" s="91"/>
      <c r="E13" s="92"/>
      <c r="F13" s="100">
        <f>SUM(F9:F12)</f>
        <v>133705</v>
      </c>
      <c r="G13" s="112"/>
      <c r="H13" s="174">
        <f>SUM(H9:H12)</f>
        <v>130431</v>
      </c>
      <c r="I13" s="114"/>
      <c r="J13" s="174">
        <f>SUM(J9:J12)</f>
        <v>91655</v>
      </c>
      <c r="K13" s="114"/>
      <c r="L13" s="174">
        <f>SUM(L9:L12)</f>
        <v>101244</v>
      </c>
    </row>
    <row r="14" spans="1:12" ht="21.75" customHeight="1" x14ac:dyDescent="0.4">
      <c r="A14" s="92"/>
      <c r="B14" s="92"/>
      <c r="C14" s="92"/>
      <c r="D14" s="91"/>
      <c r="E14" s="92"/>
      <c r="F14" s="93"/>
      <c r="G14" s="112"/>
      <c r="H14" s="115"/>
      <c r="I14" s="114"/>
      <c r="J14" s="115"/>
      <c r="K14" s="114"/>
      <c r="L14" s="115"/>
    </row>
    <row r="15" spans="1:12" ht="21.75" customHeight="1" x14ac:dyDescent="0.4">
      <c r="A15" s="92" t="s">
        <v>151</v>
      </c>
      <c r="B15" s="92"/>
      <c r="C15" s="92"/>
      <c r="D15" s="116"/>
      <c r="E15" s="92"/>
      <c r="F15" s="93">
        <v>-32101</v>
      </c>
      <c r="G15" s="94"/>
      <c r="H15" s="81">
        <v>-38134</v>
      </c>
      <c r="I15" s="175"/>
      <c r="J15" s="115">
        <v>-15040</v>
      </c>
      <c r="K15" s="175"/>
      <c r="L15" s="81">
        <v>-29530</v>
      </c>
    </row>
    <row r="16" spans="1:12" ht="21.75" customHeight="1" x14ac:dyDescent="0.4">
      <c r="A16" s="92" t="s">
        <v>150</v>
      </c>
      <c r="B16" s="92"/>
      <c r="C16" s="92"/>
      <c r="D16" s="116"/>
      <c r="E16" s="92"/>
      <c r="F16" s="93">
        <v>-67157</v>
      </c>
      <c r="G16" s="94"/>
      <c r="H16" s="81">
        <v>-58810</v>
      </c>
      <c r="I16" s="175"/>
      <c r="J16" s="115">
        <v>-53450</v>
      </c>
      <c r="K16" s="175"/>
      <c r="L16" s="81">
        <v>-45489</v>
      </c>
    </row>
    <row r="17" spans="1:12" ht="21.75" customHeight="1" x14ac:dyDescent="0.4">
      <c r="A17" s="92" t="s">
        <v>71</v>
      </c>
      <c r="B17" s="92"/>
      <c r="C17" s="92"/>
      <c r="D17" s="116"/>
      <c r="E17" s="92"/>
      <c r="F17" s="93">
        <v>-9107</v>
      </c>
      <c r="G17" s="112"/>
      <c r="H17" s="81">
        <v>-9735</v>
      </c>
      <c r="I17" s="114"/>
      <c r="J17" s="115">
        <v>-6263</v>
      </c>
      <c r="K17" s="114"/>
      <c r="L17" s="81">
        <v>-7250</v>
      </c>
    </row>
    <row r="18" spans="1:12" ht="21.75" customHeight="1" x14ac:dyDescent="0.4">
      <c r="A18" s="92" t="s">
        <v>72</v>
      </c>
      <c r="B18" s="92"/>
      <c r="C18" s="92"/>
      <c r="D18" s="91"/>
      <c r="E18" s="92"/>
      <c r="F18" s="93">
        <v>-11219</v>
      </c>
      <c r="G18" s="112"/>
      <c r="H18" s="81">
        <v>-12763</v>
      </c>
      <c r="I18" s="114"/>
      <c r="J18" s="115">
        <v>-10149</v>
      </c>
      <c r="K18" s="114"/>
      <c r="L18" s="81">
        <v>-11319</v>
      </c>
    </row>
    <row r="19" spans="1:12" ht="21.75" customHeight="1" x14ac:dyDescent="0.4">
      <c r="A19" s="92" t="s">
        <v>73</v>
      </c>
      <c r="B19" s="92"/>
      <c r="C19" s="92"/>
      <c r="D19" s="91"/>
      <c r="E19" s="112"/>
      <c r="F19" s="100">
        <v>-524</v>
      </c>
      <c r="G19" s="112"/>
      <c r="H19" s="87">
        <v>-459</v>
      </c>
      <c r="I19" s="114"/>
      <c r="J19" s="174">
        <v>-469</v>
      </c>
      <c r="K19" s="114"/>
      <c r="L19" s="87">
        <v>-401</v>
      </c>
    </row>
    <row r="20" spans="1:12" ht="6" customHeight="1" x14ac:dyDescent="0.4">
      <c r="A20" s="92"/>
      <c r="B20" s="92"/>
      <c r="C20" s="92"/>
      <c r="D20" s="91"/>
      <c r="E20" s="92"/>
      <c r="F20" s="93"/>
      <c r="G20" s="112"/>
      <c r="H20" s="115"/>
      <c r="I20" s="114"/>
      <c r="J20" s="115"/>
      <c r="K20" s="114"/>
      <c r="L20" s="115"/>
    </row>
    <row r="21" spans="1:12" ht="21.75" customHeight="1" x14ac:dyDescent="0.4">
      <c r="A21" s="90" t="s">
        <v>74</v>
      </c>
      <c r="B21" s="103"/>
      <c r="C21" s="92"/>
      <c r="D21" s="91"/>
      <c r="E21" s="92"/>
      <c r="F21" s="100">
        <f>SUM(F15:F20)</f>
        <v>-120108</v>
      </c>
      <c r="G21" s="93"/>
      <c r="H21" s="174">
        <f>SUM(H15:H20)</f>
        <v>-119901</v>
      </c>
      <c r="I21" s="115"/>
      <c r="J21" s="174">
        <f>SUM(J15:J20)</f>
        <v>-85371</v>
      </c>
      <c r="K21" s="115"/>
      <c r="L21" s="174">
        <f>SUM(L15:L20)</f>
        <v>-93989</v>
      </c>
    </row>
    <row r="22" spans="1:12" ht="21.75" customHeight="1" x14ac:dyDescent="0.4">
      <c r="A22" s="92"/>
      <c r="B22" s="92"/>
      <c r="C22" s="92"/>
      <c r="D22" s="91"/>
      <c r="E22" s="92"/>
      <c r="F22" s="93"/>
      <c r="G22" s="93"/>
      <c r="H22" s="115"/>
      <c r="I22" s="115"/>
      <c r="J22" s="115"/>
      <c r="K22" s="115"/>
      <c r="L22" s="115"/>
    </row>
    <row r="23" spans="1:12" ht="21.75" customHeight="1" x14ac:dyDescent="0.4">
      <c r="A23" s="129" t="s">
        <v>75</v>
      </c>
      <c r="B23" s="130"/>
      <c r="C23" s="130"/>
      <c r="D23" s="91"/>
      <c r="E23" s="92"/>
      <c r="F23" s="93">
        <v>13597</v>
      </c>
      <c r="G23" s="93"/>
      <c r="H23" s="115">
        <v>10530</v>
      </c>
      <c r="I23" s="115"/>
      <c r="J23" s="115">
        <v>6284</v>
      </c>
      <c r="K23" s="115"/>
      <c r="L23" s="115">
        <v>7255</v>
      </c>
    </row>
    <row r="24" spans="1:12" ht="21.75" customHeight="1" x14ac:dyDescent="0.4">
      <c r="A24" s="130" t="s">
        <v>167</v>
      </c>
      <c r="B24" s="130"/>
      <c r="C24" s="130"/>
      <c r="D24" s="91"/>
      <c r="E24" s="92"/>
      <c r="F24" s="131">
        <v>-2173</v>
      </c>
      <c r="G24" s="93"/>
      <c r="H24" s="87">
        <v>-2009</v>
      </c>
      <c r="I24" s="114"/>
      <c r="J24" s="174">
        <v>-1150</v>
      </c>
      <c r="K24" s="114"/>
      <c r="L24" s="87">
        <v>-1412</v>
      </c>
    </row>
    <row r="25" spans="1:12" ht="6" customHeight="1" x14ac:dyDescent="0.4">
      <c r="A25" s="118"/>
      <c r="B25" s="118"/>
      <c r="C25" s="118"/>
      <c r="D25" s="119"/>
      <c r="E25" s="118"/>
      <c r="F25" s="120"/>
      <c r="G25" s="120"/>
      <c r="H25" s="115"/>
      <c r="I25" s="114"/>
      <c r="J25" s="115"/>
      <c r="K25" s="114"/>
      <c r="L25" s="115"/>
    </row>
    <row r="26" spans="1:12" ht="21.75" customHeight="1" x14ac:dyDescent="0.4">
      <c r="A26" s="129" t="s">
        <v>76</v>
      </c>
      <c r="B26" s="130"/>
      <c r="C26" s="130"/>
      <c r="D26" s="91"/>
      <c r="E26" s="92"/>
      <c r="F26" s="131">
        <f>SUM(F23:F24)</f>
        <v>11424</v>
      </c>
      <c r="G26" s="93"/>
      <c r="H26" s="174">
        <f>SUM(H23:H25)</f>
        <v>8521</v>
      </c>
      <c r="I26" s="115"/>
      <c r="J26" s="174">
        <f>SUM(J23:J25)</f>
        <v>5134</v>
      </c>
      <c r="K26" s="115"/>
      <c r="L26" s="174">
        <f>SUM(L23:L25)</f>
        <v>5843</v>
      </c>
    </row>
    <row r="27" spans="1:12" ht="6" customHeight="1" x14ac:dyDescent="0.4">
      <c r="A27" s="118"/>
      <c r="B27" s="118"/>
      <c r="C27" s="118"/>
      <c r="D27" s="119"/>
      <c r="E27" s="118"/>
      <c r="F27" s="120"/>
      <c r="G27" s="120"/>
      <c r="H27" s="120"/>
      <c r="I27" s="120"/>
      <c r="J27" s="120"/>
      <c r="K27" s="120"/>
      <c r="L27" s="120"/>
    </row>
    <row r="28" spans="1:12" ht="21.75" customHeight="1" thickBot="1" x14ac:dyDescent="0.45">
      <c r="A28" s="121" t="s">
        <v>77</v>
      </c>
      <c r="B28" s="118"/>
      <c r="C28" s="118"/>
      <c r="D28" s="119"/>
      <c r="E28" s="118"/>
      <c r="F28" s="122">
        <f>+F26</f>
        <v>11424</v>
      </c>
      <c r="G28" s="120"/>
      <c r="H28" s="122">
        <f>+H26</f>
        <v>8521</v>
      </c>
      <c r="I28" s="120"/>
      <c r="J28" s="122">
        <f>+J26</f>
        <v>5134</v>
      </c>
      <c r="K28" s="120"/>
      <c r="L28" s="122">
        <f>+L26</f>
        <v>5843</v>
      </c>
    </row>
    <row r="29" spans="1:12" ht="21.75" customHeight="1" thickTop="1" x14ac:dyDescent="0.4">
      <c r="A29" s="121"/>
      <c r="B29" s="118"/>
      <c r="C29" s="118"/>
      <c r="D29" s="119"/>
      <c r="E29" s="118"/>
      <c r="F29" s="120"/>
      <c r="G29" s="120"/>
      <c r="H29" s="120"/>
      <c r="I29" s="120"/>
      <c r="J29" s="120"/>
      <c r="K29" s="120"/>
      <c r="L29" s="120"/>
    </row>
    <row r="30" spans="1:12" ht="21.75" customHeight="1" x14ac:dyDescent="0.4">
      <c r="A30" s="121" t="s">
        <v>158</v>
      </c>
      <c r="B30" s="118"/>
      <c r="C30" s="118"/>
      <c r="D30" s="119"/>
      <c r="E30" s="120"/>
      <c r="F30" s="120"/>
      <c r="G30" s="120"/>
      <c r="H30" s="120"/>
      <c r="I30" s="120"/>
      <c r="J30" s="120"/>
      <c r="K30" s="120"/>
      <c r="L30" s="120"/>
    </row>
    <row r="31" spans="1:12" ht="21.75" customHeight="1" thickBot="1" x14ac:dyDescent="0.45">
      <c r="A31" s="121"/>
      <c r="B31" s="118" t="s">
        <v>78</v>
      </c>
      <c r="C31" s="118"/>
      <c r="D31" s="119"/>
      <c r="E31" s="118"/>
      <c r="F31" s="123" t="s">
        <v>169</v>
      </c>
      <c r="G31" s="124"/>
      <c r="H31" s="169">
        <v>0.04</v>
      </c>
      <c r="I31" s="125"/>
      <c r="J31" s="123" t="s">
        <v>170</v>
      </c>
      <c r="K31" s="126"/>
      <c r="L31" s="169">
        <v>0.02</v>
      </c>
    </row>
    <row r="32" spans="1:12" ht="21.75" customHeight="1" thickTop="1" x14ac:dyDescent="0.4">
      <c r="A32" s="121"/>
      <c r="B32" s="118"/>
      <c r="C32" s="118"/>
      <c r="D32" s="119"/>
      <c r="E32" s="118"/>
      <c r="F32" s="91"/>
      <c r="G32" s="91"/>
      <c r="H32" s="91"/>
      <c r="I32" s="91"/>
      <c r="J32" s="91"/>
      <c r="K32" s="120"/>
      <c r="L32" s="91"/>
    </row>
    <row r="38" spans="1:12" ht="20.25" customHeight="1" x14ac:dyDescent="0.4"/>
    <row r="39" spans="1:12" ht="9" customHeight="1" x14ac:dyDescent="0.4"/>
    <row r="40" spans="1:12" ht="21.95" customHeight="1" x14ac:dyDescent="0.4">
      <c r="A40" s="127" t="s">
        <v>35</v>
      </c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</row>
  </sheetData>
  <pageMargins left="0.8" right="0.5" top="0.5" bottom="0.6" header="0.49" footer="0.4"/>
  <pageSetup paperSize="9" firstPageNumber="5" fitToHeight="0" orientation="portrait" useFirstPageNumber="1" horizontalDpi="1200" verticalDpi="1200" r:id="rId1"/>
  <headerFooter>
    <oddFooter>&amp;R&amp;"Browallia New,Regular"&amp;14&amp;P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936B4-BDEF-46F8-8A92-D6B8BD1DA2ED}">
  <sheetPr>
    <tabColor rgb="FFE2EFD9"/>
  </sheetPr>
  <dimension ref="A1:L42"/>
  <sheetViews>
    <sheetView zoomScaleNormal="100" zoomScaleSheetLayoutView="75" zoomScalePageLayoutView="70" workbookViewId="0">
      <selection activeCell="O7" sqref="O7"/>
    </sheetView>
  </sheetViews>
  <sheetFormatPr defaultColWidth="14.42578125" defaultRowHeight="21.75" customHeight="1" x14ac:dyDescent="0.4"/>
  <cols>
    <col min="1" max="2" width="1.140625" style="96" customWidth="1"/>
    <col min="3" max="3" width="29.42578125" style="96" customWidth="1"/>
    <col min="4" max="4" width="8.85546875" style="96" customWidth="1"/>
    <col min="5" max="5" width="0.85546875" style="96" customWidth="1"/>
    <col min="6" max="6" width="12.5703125" style="96" customWidth="1"/>
    <col min="7" max="7" width="0.85546875" style="96" customWidth="1"/>
    <col min="8" max="8" width="12.5703125" style="96" customWidth="1"/>
    <col min="9" max="9" width="0.85546875" style="96" customWidth="1"/>
    <col min="10" max="10" width="12.5703125" style="96" customWidth="1"/>
    <col min="11" max="11" width="0.85546875" style="96" customWidth="1"/>
    <col min="12" max="12" width="12.5703125" style="96" customWidth="1"/>
    <col min="13" max="16384" width="14.42578125" style="96"/>
  </cols>
  <sheetData>
    <row r="1" spans="1:12" ht="21.75" customHeight="1" x14ac:dyDescent="0.4">
      <c r="A1" s="90" t="s">
        <v>0</v>
      </c>
      <c r="B1" s="90"/>
      <c r="C1" s="90"/>
      <c r="D1" s="91"/>
      <c r="E1" s="92"/>
      <c r="F1" s="93"/>
      <c r="G1" s="94"/>
      <c r="H1" s="93"/>
      <c r="I1" s="95"/>
      <c r="J1" s="93"/>
      <c r="K1" s="94"/>
      <c r="L1" s="93"/>
    </row>
    <row r="2" spans="1:12" ht="21.75" customHeight="1" x14ac:dyDescent="0.4">
      <c r="A2" s="90" t="s">
        <v>65</v>
      </c>
      <c r="B2" s="90"/>
      <c r="C2" s="90"/>
      <c r="D2" s="91"/>
      <c r="E2" s="92"/>
      <c r="F2" s="93"/>
      <c r="G2" s="94"/>
      <c r="H2" s="93"/>
      <c r="I2" s="95"/>
      <c r="J2" s="93"/>
      <c r="K2" s="94"/>
      <c r="L2" s="93"/>
    </row>
    <row r="3" spans="1:12" ht="21.75" customHeight="1" x14ac:dyDescent="0.4">
      <c r="A3" s="97" t="s">
        <v>165</v>
      </c>
      <c r="B3" s="97"/>
      <c r="C3" s="97"/>
      <c r="D3" s="98"/>
      <c r="E3" s="99"/>
      <c r="F3" s="100"/>
      <c r="G3" s="101"/>
      <c r="H3" s="100"/>
      <c r="I3" s="102"/>
      <c r="J3" s="100"/>
      <c r="K3" s="101"/>
      <c r="L3" s="100"/>
    </row>
    <row r="4" spans="1:12" ht="21.75" customHeight="1" x14ac:dyDescent="0.4">
      <c r="A4" s="92"/>
      <c r="B4" s="92"/>
      <c r="C4" s="92"/>
      <c r="D4" s="91"/>
      <c r="E4" s="92"/>
      <c r="F4" s="93"/>
      <c r="G4" s="94"/>
      <c r="H4" s="93"/>
      <c r="I4" s="95"/>
      <c r="J4" s="93"/>
      <c r="K4" s="94"/>
      <c r="L4" s="93"/>
    </row>
    <row r="5" spans="1:12" ht="21.75" customHeight="1" x14ac:dyDescent="0.4">
      <c r="A5" s="103"/>
      <c r="B5" s="92"/>
      <c r="C5" s="92"/>
      <c r="D5" s="104"/>
      <c r="E5" s="90"/>
      <c r="F5" s="105"/>
      <c r="G5" s="105"/>
      <c r="H5" s="17" t="s">
        <v>2</v>
      </c>
      <c r="I5" s="106"/>
      <c r="J5" s="105"/>
      <c r="K5" s="105"/>
      <c r="L5" s="17" t="s">
        <v>3</v>
      </c>
    </row>
    <row r="6" spans="1:12" ht="21.75" customHeight="1" x14ac:dyDescent="0.4">
      <c r="A6" s="92"/>
      <c r="B6" s="92"/>
      <c r="C6" s="92"/>
      <c r="D6" s="91"/>
      <c r="E6" s="90"/>
      <c r="F6" s="107" t="s">
        <v>7</v>
      </c>
      <c r="G6" s="92"/>
      <c r="H6" s="107" t="s">
        <v>8</v>
      </c>
      <c r="I6" s="108"/>
      <c r="J6" s="107" t="s">
        <v>7</v>
      </c>
      <c r="K6" s="92"/>
      <c r="L6" s="107" t="s">
        <v>8</v>
      </c>
    </row>
    <row r="7" spans="1:12" ht="21.75" customHeight="1" x14ac:dyDescent="0.4">
      <c r="A7" s="92"/>
      <c r="B7" s="92"/>
      <c r="C7" s="92"/>
      <c r="D7" s="170" t="s">
        <v>9</v>
      </c>
      <c r="E7" s="90"/>
      <c r="F7" s="110" t="s">
        <v>10</v>
      </c>
      <c r="G7" s="90"/>
      <c r="H7" s="110" t="s">
        <v>10</v>
      </c>
      <c r="I7" s="108"/>
      <c r="J7" s="110" t="s">
        <v>10</v>
      </c>
      <c r="K7" s="90"/>
      <c r="L7" s="110" t="s">
        <v>10</v>
      </c>
    </row>
    <row r="8" spans="1:12" ht="21.75" customHeight="1" x14ac:dyDescent="0.4">
      <c r="A8" s="92"/>
      <c r="B8" s="92"/>
      <c r="C8" s="92"/>
      <c r="D8" s="111"/>
      <c r="E8" s="92"/>
      <c r="F8" s="93"/>
      <c r="G8" s="112"/>
      <c r="H8" s="93"/>
      <c r="I8" s="112"/>
      <c r="J8" s="93"/>
      <c r="K8" s="112"/>
      <c r="L8" s="93"/>
    </row>
    <row r="9" spans="1:12" ht="21.75" customHeight="1" x14ac:dyDescent="0.4">
      <c r="A9" s="92" t="s">
        <v>66</v>
      </c>
      <c r="B9" s="92"/>
      <c r="C9" s="92"/>
      <c r="D9" s="111"/>
      <c r="E9" s="92"/>
      <c r="F9" s="113">
        <v>84108</v>
      </c>
      <c r="G9" s="112"/>
      <c r="H9" s="81">
        <v>136579</v>
      </c>
      <c r="I9" s="132"/>
      <c r="J9" s="133">
        <v>54173</v>
      </c>
      <c r="K9" s="132"/>
      <c r="L9" s="81">
        <v>95307</v>
      </c>
    </row>
    <row r="10" spans="1:12" ht="21.75" customHeight="1" x14ac:dyDescent="0.4">
      <c r="A10" s="92" t="s">
        <v>67</v>
      </c>
      <c r="B10" s="92"/>
      <c r="C10" s="92"/>
      <c r="D10" s="111"/>
      <c r="E10" s="92"/>
      <c r="F10" s="113">
        <v>251365</v>
      </c>
      <c r="G10" s="112"/>
      <c r="H10" s="81">
        <v>227299</v>
      </c>
      <c r="I10" s="132"/>
      <c r="J10" s="133">
        <v>190109</v>
      </c>
      <c r="K10" s="132"/>
      <c r="L10" s="81">
        <v>176503</v>
      </c>
    </row>
    <row r="11" spans="1:12" ht="21.75" customHeight="1" x14ac:dyDescent="0.4">
      <c r="A11" s="92" t="s">
        <v>68</v>
      </c>
      <c r="B11" s="92"/>
      <c r="C11" s="92"/>
      <c r="D11" s="91">
        <v>13</v>
      </c>
      <c r="E11" s="92"/>
      <c r="F11" s="113">
        <v>0</v>
      </c>
      <c r="G11" s="112"/>
      <c r="H11" s="81">
        <v>0</v>
      </c>
      <c r="I11" s="132"/>
      <c r="J11" s="133">
        <v>12300</v>
      </c>
      <c r="K11" s="132"/>
      <c r="L11" s="81">
        <v>5459</v>
      </c>
    </row>
    <row r="12" spans="1:12" ht="21.75" customHeight="1" x14ac:dyDescent="0.4">
      <c r="A12" s="92" t="s">
        <v>69</v>
      </c>
      <c r="B12" s="92"/>
      <c r="C12" s="92"/>
      <c r="D12" s="116"/>
      <c r="E12" s="92"/>
      <c r="F12" s="117">
        <v>3754</v>
      </c>
      <c r="G12" s="112"/>
      <c r="H12" s="87">
        <v>3233</v>
      </c>
      <c r="I12" s="132"/>
      <c r="J12" s="134">
        <v>8420</v>
      </c>
      <c r="K12" s="132"/>
      <c r="L12" s="87">
        <v>7729</v>
      </c>
    </row>
    <row r="13" spans="1:12" ht="6" customHeight="1" x14ac:dyDescent="0.4">
      <c r="A13" s="92"/>
      <c r="B13" s="92"/>
      <c r="C13" s="92"/>
      <c r="D13" s="91"/>
      <c r="E13" s="92"/>
      <c r="F13" s="93"/>
      <c r="G13" s="112"/>
      <c r="H13" s="133"/>
      <c r="I13" s="132"/>
      <c r="J13" s="133"/>
      <c r="K13" s="132"/>
      <c r="L13" s="133"/>
    </row>
    <row r="14" spans="1:12" ht="21.75" customHeight="1" x14ac:dyDescent="0.4">
      <c r="A14" s="90" t="s">
        <v>70</v>
      </c>
      <c r="B14" s="103"/>
      <c r="C14" s="90"/>
      <c r="D14" s="91"/>
      <c r="E14" s="92"/>
      <c r="F14" s="100">
        <f>SUM(F9:F13)</f>
        <v>339227</v>
      </c>
      <c r="G14" s="112"/>
      <c r="H14" s="134">
        <f>SUM(H9:H13)</f>
        <v>367111</v>
      </c>
      <c r="I14" s="132"/>
      <c r="J14" s="134">
        <f>SUM(J9:J13)</f>
        <v>265002</v>
      </c>
      <c r="K14" s="132"/>
      <c r="L14" s="134">
        <f>SUM(L9:L13)</f>
        <v>284998</v>
      </c>
    </row>
    <row r="15" spans="1:12" ht="21.75" customHeight="1" x14ac:dyDescent="0.4">
      <c r="A15" s="92"/>
      <c r="B15" s="92"/>
      <c r="C15" s="92"/>
      <c r="D15" s="91"/>
      <c r="E15" s="92"/>
      <c r="F15" s="93"/>
      <c r="G15" s="112"/>
      <c r="H15" s="115"/>
      <c r="I15" s="114"/>
      <c r="J15" s="115"/>
      <c r="K15" s="114"/>
      <c r="L15" s="115"/>
    </row>
    <row r="16" spans="1:12" ht="21.75" customHeight="1" x14ac:dyDescent="0.4">
      <c r="A16" s="92" t="s">
        <v>151</v>
      </c>
      <c r="B16" s="92"/>
      <c r="C16" s="92"/>
      <c r="D16" s="116"/>
      <c r="E16" s="92"/>
      <c r="F16" s="93">
        <v>-65860</v>
      </c>
      <c r="G16" s="94"/>
      <c r="H16" s="81">
        <v>-109461</v>
      </c>
      <c r="I16" s="135"/>
      <c r="J16" s="133">
        <v>-41300</v>
      </c>
      <c r="K16" s="135"/>
      <c r="L16" s="81">
        <v>-75363</v>
      </c>
    </row>
    <row r="17" spans="1:12" ht="21.75" customHeight="1" x14ac:dyDescent="0.4">
      <c r="A17" s="92" t="s">
        <v>150</v>
      </c>
      <c r="B17" s="92"/>
      <c r="C17" s="92"/>
      <c r="D17" s="116"/>
      <c r="E17" s="92"/>
      <c r="F17" s="93">
        <v>-187608</v>
      </c>
      <c r="G17" s="94"/>
      <c r="H17" s="81">
        <v>-158236</v>
      </c>
      <c r="I17" s="135"/>
      <c r="J17" s="133">
        <v>-147390</v>
      </c>
      <c r="K17" s="135"/>
      <c r="L17" s="81">
        <v>-126283</v>
      </c>
    </row>
    <row r="18" spans="1:12" ht="21.75" customHeight="1" x14ac:dyDescent="0.4">
      <c r="A18" s="92" t="s">
        <v>71</v>
      </c>
      <c r="B18" s="92"/>
      <c r="C18" s="92"/>
      <c r="D18" s="116"/>
      <c r="E18" s="92"/>
      <c r="F18" s="93">
        <v>-30712</v>
      </c>
      <c r="G18" s="112"/>
      <c r="H18" s="81">
        <v>-32000</v>
      </c>
      <c r="I18" s="132"/>
      <c r="J18" s="133">
        <v>-22826</v>
      </c>
      <c r="K18" s="132"/>
      <c r="L18" s="81">
        <v>-24317</v>
      </c>
    </row>
    <row r="19" spans="1:12" ht="21.75" customHeight="1" x14ac:dyDescent="0.4">
      <c r="A19" s="92" t="s">
        <v>72</v>
      </c>
      <c r="B19" s="92"/>
      <c r="C19" s="92"/>
      <c r="D19" s="91"/>
      <c r="E19" s="92"/>
      <c r="F19" s="93">
        <v>-40011</v>
      </c>
      <c r="G19" s="112"/>
      <c r="H19" s="81">
        <v>-42761</v>
      </c>
      <c r="I19" s="132"/>
      <c r="J19" s="133">
        <v>-36229</v>
      </c>
      <c r="K19" s="132"/>
      <c r="L19" s="81">
        <v>-38358</v>
      </c>
    </row>
    <row r="20" spans="1:12" ht="21.75" customHeight="1" x14ac:dyDescent="0.4">
      <c r="A20" s="92" t="s">
        <v>73</v>
      </c>
      <c r="B20" s="92"/>
      <c r="C20" s="92"/>
      <c r="D20" s="91"/>
      <c r="E20" s="112"/>
      <c r="F20" s="100">
        <v>-1671</v>
      </c>
      <c r="G20" s="112"/>
      <c r="H20" s="87">
        <v>-1276</v>
      </c>
      <c r="I20" s="132"/>
      <c r="J20" s="134">
        <v>-1502</v>
      </c>
      <c r="K20" s="132"/>
      <c r="L20" s="87">
        <v>-1098</v>
      </c>
    </row>
    <row r="21" spans="1:12" ht="6" customHeight="1" x14ac:dyDescent="0.4">
      <c r="A21" s="92"/>
      <c r="B21" s="92"/>
      <c r="C21" s="92"/>
      <c r="D21" s="91"/>
      <c r="E21" s="92"/>
      <c r="F21" s="93"/>
      <c r="G21" s="112"/>
      <c r="H21" s="133"/>
      <c r="I21" s="132"/>
      <c r="J21" s="133"/>
      <c r="K21" s="132"/>
      <c r="L21" s="133"/>
    </row>
    <row r="22" spans="1:12" ht="21.75" customHeight="1" x14ac:dyDescent="0.4">
      <c r="A22" s="90" t="s">
        <v>74</v>
      </c>
      <c r="B22" s="103"/>
      <c r="C22" s="92"/>
      <c r="D22" s="91"/>
      <c r="E22" s="92"/>
      <c r="F22" s="100">
        <f>SUM(F16:F21)</f>
        <v>-325862</v>
      </c>
      <c r="G22" s="93"/>
      <c r="H22" s="134">
        <f>SUM(H16:H21)</f>
        <v>-343734</v>
      </c>
      <c r="I22" s="133"/>
      <c r="J22" s="134">
        <f>SUM(J16:J21)</f>
        <v>-249247</v>
      </c>
      <c r="K22" s="133"/>
      <c r="L22" s="134">
        <f>SUM(L16:L21)</f>
        <v>-265419</v>
      </c>
    </row>
    <row r="23" spans="1:12" ht="21.75" customHeight="1" x14ac:dyDescent="0.4">
      <c r="A23" s="92"/>
      <c r="B23" s="92"/>
      <c r="C23" s="92"/>
      <c r="D23" s="91"/>
      <c r="E23" s="92"/>
      <c r="F23" s="93"/>
      <c r="G23" s="93"/>
      <c r="H23" s="115"/>
      <c r="I23" s="115"/>
      <c r="J23" s="115"/>
      <c r="K23" s="115"/>
      <c r="L23" s="115"/>
    </row>
    <row r="24" spans="1:12" ht="21.75" customHeight="1" x14ac:dyDescent="0.4">
      <c r="A24" s="129" t="s">
        <v>75</v>
      </c>
      <c r="B24" s="130"/>
      <c r="C24" s="130"/>
      <c r="D24" s="91"/>
      <c r="E24" s="92"/>
      <c r="F24" s="93">
        <f>SUM(F14,F22)</f>
        <v>13365</v>
      </c>
      <c r="G24" s="93"/>
      <c r="H24" s="133">
        <f>SUM(H14,H22)</f>
        <v>23377</v>
      </c>
      <c r="I24" s="133"/>
      <c r="J24" s="133">
        <f>SUM(J14,J22)</f>
        <v>15755</v>
      </c>
      <c r="K24" s="133"/>
      <c r="L24" s="133">
        <f>SUM(L14,L22)</f>
        <v>19579</v>
      </c>
    </row>
    <row r="25" spans="1:12" ht="21.75" customHeight="1" x14ac:dyDescent="0.4">
      <c r="A25" s="130" t="s">
        <v>167</v>
      </c>
      <c r="B25" s="130"/>
      <c r="C25" s="130"/>
      <c r="D25" s="91">
        <v>19</v>
      </c>
      <c r="E25" s="92"/>
      <c r="F25" s="131">
        <v>-2058</v>
      </c>
      <c r="G25" s="93"/>
      <c r="H25" s="87">
        <v>-4598</v>
      </c>
      <c r="I25" s="132"/>
      <c r="J25" s="134">
        <v>-721</v>
      </c>
      <c r="K25" s="132"/>
      <c r="L25" s="87">
        <v>-2780</v>
      </c>
    </row>
    <row r="26" spans="1:12" ht="6" customHeight="1" x14ac:dyDescent="0.4">
      <c r="A26" s="118"/>
      <c r="B26" s="118"/>
      <c r="C26" s="118"/>
      <c r="D26" s="119"/>
      <c r="E26" s="118"/>
      <c r="F26" s="120"/>
      <c r="G26" s="120"/>
      <c r="H26" s="133"/>
      <c r="I26" s="132"/>
      <c r="J26" s="133"/>
      <c r="K26" s="132"/>
      <c r="L26" s="133"/>
    </row>
    <row r="27" spans="1:12" ht="21.75" customHeight="1" x14ac:dyDescent="0.4">
      <c r="A27" s="129" t="s">
        <v>76</v>
      </c>
      <c r="B27" s="130"/>
      <c r="C27" s="130"/>
      <c r="D27" s="91"/>
      <c r="E27" s="92"/>
      <c r="F27" s="131">
        <f>SUM(F24:F25)</f>
        <v>11307</v>
      </c>
      <c r="G27" s="93"/>
      <c r="H27" s="134">
        <f>SUM(H24:H26)</f>
        <v>18779</v>
      </c>
      <c r="I27" s="133"/>
      <c r="J27" s="134">
        <f>SUM(J24:J26)</f>
        <v>15034</v>
      </c>
      <c r="K27" s="133"/>
      <c r="L27" s="134">
        <f>SUM(L24:L26)</f>
        <v>16799</v>
      </c>
    </row>
    <row r="28" spans="1:12" ht="6" customHeight="1" x14ac:dyDescent="0.4">
      <c r="A28" s="118"/>
      <c r="B28" s="118"/>
      <c r="C28" s="118"/>
      <c r="D28" s="119"/>
      <c r="E28" s="118"/>
      <c r="F28" s="120"/>
      <c r="G28" s="120"/>
      <c r="H28" s="120"/>
      <c r="I28" s="120"/>
      <c r="J28" s="120"/>
      <c r="K28" s="120"/>
      <c r="L28" s="120"/>
    </row>
    <row r="29" spans="1:12" ht="21.75" customHeight="1" thickBot="1" x14ac:dyDescent="0.45">
      <c r="A29" s="121" t="s">
        <v>77</v>
      </c>
      <c r="B29" s="118"/>
      <c r="C29" s="118"/>
      <c r="D29" s="119"/>
      <c r="E29" s="118"/>
      <c r="F29" s="122">
        <f>+F27</f>
        <v>11307</v>
      </c>
      <c r="G29" s="120"/>
      <c r="H29" s="122">
        <f>+H27</f>
        <v>18779</v>
      </c>
      <c r="I29" s="120"/>
      <c r="J29" s="122">
        <f>+J27</f>
        <v>15034</v>
      </c>
      <c r="K29" s="120"/>
      <c r="L29" s="122">
        <f>+L27</f>
        <v>16799</v>
      </c>
    </row>
    <row r="30" spans="1:12" ht="21.75" customHeight="1" thickTop="1" x14ac:dyDescent="0.4">
      <c r="A30" s="121"/>
      <c r="B30" s="118"/>
      <c r="C30" s="118"/>
      <c r="D30" s="119"/>
      <c r="E30" s="118"/>
      <c r="F30" s="120"/>
      <c r="G30" s="120"/>
      <c r="H30" s="120"/>
      <c r="I30" s="120"/>
      <c r="J30" s="120"/>
      <c r="K30" s="120"/>
      <c r="L30" s="120"/>
    </row>
    <row r="31" spans="1:12" ht="21.75" customHeight="1" x14ac:dyDescent="0.4">
      <c r="A31" s="121" t="s">
        <v>158</v>
      </c>
      <c r="B31" s="118"/>
      <c r="C31" s="118"/>
      <c r="D31" s="119"/>
      <c r="E31" s="120"/>
      <c r="F31" s="120"/>
      <c r="G31" s="120"/>
      <c r="H31" s="120"/>
      <c r="I31" s="120"/>
      <c r="J31" s="120"/>
      <c r="K31" s="120"/>
      <c r="L31" s="120"/>
    </row>
    <row r="32" spans="1:12" ht="21.75" customHeight="1" thickBot="1" x14ac:dyDescent="0.45">
      <c r="A32" s="121"/>
      <c r="B32" s="118" t="s">
        <v>78</v>
      </c>
      <c r="C32" s="118"/>
      <c r="D32" s="119">
        <v>20</v>
      </c>
      <c r="E32" s="118"/>
      <c r="F32" s="123" t="s">
        <v>169</v>
      </c>
      <c r="G32" s="124"/>
      <c r="H32" s="169">
        <v>0.09</v>
      </c>
      <c r="I32" s="125"/>
      <c r="J32" s="123" t="s">
        <v>171</v>
      </c>
      <c r="K32" s="126"/>
      <c r="L32" s="169">
        <v>0.08</v>
      </c>
    </row>
    <row r="33" spans="1:12" ht="21.75" customHeight="1" thickTop="1" x14ac:dyDescent="0.4">
      <c r="A33" s="121"/>
      <c r="B33" s="118"/>
      <c r="C33" s="118"/>
      <c r="D33" s="119"/>
      <c r="E33" s="118"/>
      <c r="F33" s="91"/>
      <c r="G33" s="91"/>
      <c r="H33" s="91"/>
      <c r="I33" s="91"/>
      <c r="J33" s="91"/>
      <c r="K33" s="120"/>
      <c r="L33" s="91"/>
    </row>
    <row r="41" spans="1:12" ht="5.25" customHeight="1" x14ac:dyDescent="0.4"/>
    <row r="42" spans="1:12" ht="21.95" customHeight="1" x14ac:dyDescent="0.4">
      <c r="A42" s="127" t="s">
        <v>35</v>
      </c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</row>
  </sheetData>
  <pageMargins left="0.8" right="0.5" top="0.5" bottom="0.6" header="0.49" footer="0.4"/>
  <pageSetup paperSize="9" scale="95" firstPageNumber="6" fitToHeight="0" orientation="portrait" useFirstPageNumber="1" horizontalDpi="1200" verticalDpi="1200" r:id="rId1"/>
  <headerFooter>
    <oddFooter>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5789A-7B56-413A-AB89-B77A700DC4A8}">
  <sheetPr>
    <tabColor rgb="FFE2EFD9"/>
  </sheetPr>
  <dimension ref="A1:P32"/>
  <sheetViews>
    <sheetView zoomScaleNormal="100" zoomScaleSheetLayoutView="70" zoomScalePageLayoutView="70" workbookViewId="0">
      <selection activeCell="C9" sqref="C9"/>
    </sheetView>
  </sheetViews>
  <sheetFormatPr defaultColWidth="14.42578125" defaultRowHeight="21.75" customHeight="1" x14ac:dyDescent="0.4"/>
  <cols>
    <col min="1" max="1" width="1.140625" style="140" customWidth="1"/>
    <col min="2" max="2" width="1.42578125" style="140" customWidth="1"/>
    <col min="3" max="3" width="46.85546875" style="140" customWidth="1"/>
    <col min="4" max="4" width="8.5703125" style="140" customWidth="1"/>
    <col min="5" max="5" width="1.140625" style="140" customWidth="1"/>
    <col min="6" max="6" width="12.28515625" style="140" customWidth="1"/>
    <col min="7" max="7" width="1.140625" style="140" customWidth="1"/>
    <col min="8" max="8" width="12.28515625" style="140" customWidth="1"/>
    <col min="9" max="9" width="1.140625" style="140" customWidth="1"/>
    <col min="10" max="10" width="12.28515625" style="140" customWidth="1"/>
    <col min="11" max="11" width="1.140625" style="140" customWidth="1"/>
    <col min="12" max="12" width="12.28515625" style="140" customWidth="1"/>
    <col min="13" max="13" width="1.140625" style="140" customWidth="1"/>
    <col min="14" max="14" width="17.5703125" style="140" customWidth="1"/>
    <col min="15" max="15" width="1.140625" style="140" customWidth="1"/>
    <col min="16" max="16" width="13.28515625" style="140" customWidth="1"/>
    <col min="17" max="17" width="14.42578125" style="140" customWidth="1"/>
    <col min="18" max="16384" width="14.42578125" style="140"/>
  </cols>
  <sheetData>
    <row r="1" spans="1:16" ht="21.75" customHeight="1" x14ac:dyDescent="0.4">
      <c r="A1" s="136" t="s">
        <v>0</v>
      </c>
      <c r="B1" s="137"/>
      <c r="C1" s="137"/>
      <c r="D1" s="113"/>
      <c r="E1" s="138"/>
      <c r="F1" s="113"/>
      <c r="G1" s="138"/>
      <c r="H1" s="113"/>
      <c r="I1" s="138"/>
      <c r="J1" s="113"/>
      <c r="K1" s="138"/>
      <c r="L1" s="113"/>
      <c r="M1" s="113"/>
      <c r="N1" s="113"/>
      <c r="O1" s="113"/>
      <c r="P1" s="139" t="s">
        <v>4</v>
      </c>
    </row>
    <row r="2" spans="1:16" ht="21.75" customHeight="1" x14ac:dyDescent="0.4">
      <c r="A2" s="136" t="s">
        <v>80</v>
      </c>
      <c r="B2" s="137"/>
      <c r="C2" s="137"/>
      <c r="D2" s="113"/>
      <c r="E2" s="138"/>
      <c r="F2" s="113"/>
      <c r="G2" s="138"/>
      <c r="H2" s="113"/>
      <c r="I2" s="138"/>
      <c r="J2" s="113"/>
      <c r="K2" s="138"/>
      <c r="L2" s="113"/>
      <c r="M2" s="113"/>
      <c r="N2" s="113"/>
      <c r="O2" s="113"/>
      <c r="P2" s="113"/>
    </row>
    <row r="3" spans="1:16" ht="21.75" customHeight="1" x14ac:dyDescent="0.4">
      <c r="A3" s="141" t="s">
        <v>165</v>
      </c>
      <c r="B3" s="142"/>
      <c r="C3" s="142"/>
      <c r="D3" s="117"/>
      <c r="E3" s="143"/>
      <c r="F3" s="117"/>
      <c r="G3" s="143"/>
      <c r="H3" s="117"/>
      <c r="I3" s="143"/>
      <c r="J3" s="117"/>
      <c r="K3" s="143"/>
      <c r="L3" s="117"/>
      <c r="M3" s="117"/>
      <c r="N3" s="117"/>
      <c r="O3" s="117"/>
      <c r="P3" s="117"/>
    </row>
    <row r="4" spans="1:16" ht="19.5" customHeight="1" x14ac:dyDescent="0.4">
      <c r="A4" s="75"/>
      <c r="B4" s="75"/>
      <c r="C4" s="75"/>
      <c r="D4" s="113"/>
      <c r="E4" s="138"/>
      <c r="F4" s="113"/>
      <c r="G4" s="138"/>
      <c r="H4" s="113"/>
      <c r="I4" s="138"/>
      <c r="J4" s="113"/>
      <c r="K4" s="138"/>
      <c r="L4" s="113"/>
      <c r="M4" s="113"/>
      <c r="N4" s="113"/>
      <c r="O4" s="113"/>
      <c r="P4" s="113"/>
    </row>
    <row r="5" spans="1:16" ht="19.5" customHeight="1" x14ac:dyDescent="0.4">
      <c r="A5" s="75"/>
      <c r="B5" s="144"/>
      <c r="C5" s="144"/>
      <c r="D5" s="145"/>
      <c r="E5" s="144"/>
      <c r="F5" s="146"/>
      <c r="G5" s="147"/>
      <c r="H5" s="146"/>
      <c r="I5" s="147"/>
      <c r="J5" s="146"/>
      <c r="K5" s="147"/>
      <c r="L5" s="146"/>
      <c r="M5" s="146"/>
      <c r="N5" s="146"/>
      <c r="O5" s="146"/>
      <c r="P5" s="147" t="s">
        <v>81</v>
      </c>
    </row>
    <row r="6" spans="1:16" ht="19.5" customHeight="1" x14ac:dyDescent="0.4">
      <c r="A6" s="75"/>
      <c r="B6" s="144"/>
      <c r="C6" s="144"/>
      <c r="D6" s="145"/>
      <c r="E6" s="144"/>
      <c r="F6" s="178" t="s">
        <v>82</v>
      </c>
      <c r="G6" s="178"/>
      <c r="H6" s="178"/>
      <c r="I6" s="178"/>
      <c r="J6" s="178"/>
      <c r="K6" s="178"/>
      <c r="L6" s="178"/>
      <c r="M6" s="178"/>
      <c r="N6" s="178"/>
      <c r="O6" s="148"/>
      <c r="P6" s="149"/>
    </row>
    <row r="7" spans="1:16" ht="19.5" customHeight="1" x14ac:dyDescent="0.4">
      <c r="A7" s="75"/>
      <c r="B7" s="75"/>
      <c r="C7" s="75"/>
      <c r="D7" s="75"/>
      <c r="E7" s="150"/>
      <c r="F7" s="75"/>
      <c r="G7" s="150"/>
      <c r="H7" s="149"/>
      <c r="I7" s="150"/>
      <c r="J7" s="75"/>
      <c r="K7" s="75"/>
      <c r="L7" s="75"/>
      <c r="M7" s="75"/>
      <c r="N7" s="151" t="s">
        <v>83</v>
      </c>
      <c r="O7" s="137"/>
      <c r="P7" s="149"/>
    </row>
    <row r="8" spans="1:16" ht="19.5" customHeight="1" x14ac:dyDescent="0.4">
      <c r="A8" s="75"/>
      <c r="B8" s="75"/>
      <c r="C8" s="75"/>
      <c r="D8" s="75"/>
      <c r="E8" s="150"/>
      <c r="F8" s="75"/>
      <c r="G8" s="150"/>
      <c r="H8" s="149"/>
      <c r="I8" s="150"/>
      <c r="J8" s="75"/>
      <c r="K8" s="75"/>
      <c r="L8" s="75"/>
      <c r="M8" s="75"/>
      <c r="N8" s="176" t="s">
        <v>182</v>
      </c>
      <c r="O8" s="144"/>
      <c r="P8" s="149"/>
    </row>
    <row r="9" spans="1:16" ht="19.5" customHeight="1" x14ac:dyDescent="0.4">
      <c r="A9" s="75"/>
      <c r="B9" s="75"/>
      <c r="C9" s="75"/>
      <c r="D9" s="149"/>
      <c r="E9" s="150"/>
      <c r="F9" s="149"/>
      <c r="G9" s="150"/>
      <c r="H9" s="149"/>
      <c r="I9" s="150"/>
      <c r="J9" s="177" t="s">
        <v>58</v>
      </c>
      <c r="K9" s="177"/>
      <c r="L9" s="177"/>
      <c r="M9" s="75"/>
      <c r="N9" s="144" t="s">
        <v>84</v>
      </c>
      <c r="O9" s="75"/>
      <c r="P9" s="149"/>
    </row>
    <row r="10" spans="1:16" ht="19.5" customHeight="1" x14ac:dyDescent="0.4">
      <c r="A10" s="75"/>
      <c r="B10" s="75"/>
      <c r="C10" s="75"/>
      <c r="D10" s="149"/>
      <c r="E10" s="150"/>
      <c r="F10" s="149" t="s">
        <v>85</v>
      </c>
      <c r="G10" s="150"/>
      <c r="H10" s="149" t="s">
        <v>86</v>
      </c>
      <c r="I10" s="150"/>
      <c r="J10" s="149" t="s">
        <v>87</v>
      </c>
      <c r="K10" s="150"/>
      <c r="L10" s="149" t="s">
        <v>88</v>
      </c>
      <c r="M10" s="149"/>
      <c r="N10" s="149" t="s">
        <v>183</v>
      </c>
      <c r="O10" s="75"/>
      <c r="P10" s="149" t="s">
        <v>89</v>
      </c>
    </row>
    <row r="11" spans="1:16" ht="19.5" customHeight="1" x14ac:dyDescent="0.4">
      <c r="A11" s="75"/>
      <c r="B11" s="75"/>
      <c r="C11" s="75"/>
      <c r="D11" s="149"/>
      <c r="E11" s="150"/>
      <c r="F11" s="149" t="s">
        <v>90</v>
      </c>
      <c r="G11" s="150"/>
      <c r="H11" s="149" t="s">
        <v>91</v>
      </c>
      <c r="I11" s="150"/>
      <c r="J11" s="149" t="s">
        <v>92</v>
      </c>
      <c r="K11" s="150"/>
      <c r="L11" s="149" t="s">
        <v>93</v>
      </c>
      <c r="M11" s="149"/>
      <c r="N11" s="149" t="s">
        <v>184</v>
      </c>
      <c r="O11" s="75"/>
      <c r="P11" s="149" t="s">
        <v>51</v>
      </c>
    </row>
    <row r="12" spans="1:16" ht="19.5" customHeight="1" x14ac:dyDescent="0.4">
      <c r="A12" s="75"/>
      <c r="B12" s="75"/>
      <c r="C12" s="75"/>
      <c r="D12" s="152" t="s">
        <v>9</v>
      </c>
      <c r="E12" s="150"/>
      <c r="F12" s="153" t="s">
        <v>10</v>
      </c>
      <c r="G12" s="154"/>
      <c r="H12" s="153" t="s">
        <v>10</v>
      </c>
      <c r="I12" s="150"/>
      <c r="J12" s="153" t="s">
        <v>10</v>
      </c>
      <c r="K12" s="154"/>
      <c r="L12" s="153" t="s">
        <v>10</v>
      </c>
      <c r="M12" s="155"/>
      <c r="N12" s="153" t="s">
        <v>10</v>
      </c>
      <c r="O12" s="75"/>
      <c r="P12" s="153" t="s">
        <v>10</v>
      </c>
    </row>
    <row r="13" spans="1:16" ht="6" customHeight="1" x14ac:dyDescent="0.4">
      <c r="A13" s="75"/>
      <c r="B13" s="75"/>
      <c r="C13" s="75"/>
      <c r="D13" s="155"/>
      <c r="E13" s="150"/>
      <c r="F13" s="155"/>
      <c r="G13" s="154"/>
      <c r="H13" s="155"/>
      <c r="I13" s="150"/>
      <c r="J13" s="155"/>
      <c r="K13" s="154"/>
      <c r="L13" s="155"/>
      <c r="M13" s="155"/>
      <c r="N13" s="155"/>
      <c r="O13" s="75"/>
      <c r="P13" s="155"/>
    </row>
    <row r="14" spans="1:16" ht="19.5" customHeight="1" x14ac:dyDescent="0.4">
      <c r="A14" s="136" t="s">
        <v>94</v>
      </c>
      <c r="B14" s="136"/>
      <c r="C14" s="75"/>
      <c r="D14" s="113"/>
      <c r="E14" s="113"/>
      <c r="F14" s="113">
        <v>75000</v>
      </c>
      <c r="G14" s="113"/>
      <c r="H14" s="113">
        <v>5964</v>
      </c>
      <c r="I14" s="113"/>
      <c r="J14" s="113">
        <v>8558</v>
      </c>
      <c r="K14" s="113"/>
      <c r="L14" s="113">
        <v>20404</v>
      </c>
      <c r="M14" s="113"/>
      <c r="N14" s="113">
        <v>-3932</v>
      </c>
      <c r="O14" s="75"/>
      <c r="P14" s="156">
        <v>105994</v>
      </c>
    </row>
    <row r="15" spans="1:16" ht="6" customHeight="1" x14ac:dyDescent="0.4">
      <c r="A15" s="136"/>
      <c r="B15" s="157"/>
      <c r="C15" s="75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75"/>
      <c r="P15" s="113"/>
    </row>
    <row r="16" spans="1:16" ht="19.5" customHeight="1" x14ac:dyDescent="0.4">
      <c r="A16" s="136" t="s">
        <v>95</v>
      </c>
      <c r="B16" s="157"/>
      <c r="C16" s="75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75"/>
      <c r="P16" s="113"/>
    </row>
    <row r="17" spans="1:16" ht="19.5" customHeight="1" x14ac:dyDescent="0.4">
      <c r="A17" s="75" t="s">
        <v>96</v>
      </c>
      <c r="B17" s="157"/>
      <c r="C17" s="75"/>
      <c r="D17" s="158"/>
      <c r="E17" s="113"/>
      <c r="F17" s="113">
        <v>45000</v>
      </c>
      <c r="G17" s="113"/>
      <c r="H17" s="113">
        <v>107559</v>
      </c>
      <c r="I17" s="113"/>
      <c r="J17" s="113">
        <v>0</v>
      </c>
      <c r="K17" s="113"/>
      <c r="L17" s="113" t="s">
        <v>166</v>
      </c>
      <c r="M17" s="113"/>
      <c r="N17" s="113">
        <v>0</v>
      </c>
      <c r="O17" s="75"/>
      <c r="P17" s="156">
        <v>152559</v>
      </c>
    </row>
    <row r="18" spans="1:16" ht="19.5" customHeight="1" x14ac:dyDescent="0.4">
      <c r="A18" s="75" t="s">
        <v>97</v>
      </c>
      <c r="B18" s="157"/>
      <c r="C18" s="75"/>
      <c r="D18" s="158"/>
      <c r="E18" s="113"/>
      <c r="F18" s="113">
        <v>0</v>
      </c>
      <c r="G18" s="113"/>
      <c r="H18" s="113">
        <v>0</v>
      </c>
      <c r="I18" s="113"/>
      <c r="J18" s="113">
        <v>0</v>
      </c>
      <c r="K18" s="113"/>
      <c r="L18" s="113">
        <v>-10800</v>
      </c>
      <c r="M18" s="113"/>
      <c r="N18" s="113">
        <v>0</v>
      </c>
      <c r="O18" s="75"/>
      <c r="P18" s="156">
        <v>-10800</v>
      </c>
    </row>
    <row r="19" spans="1:16" ht="19.5" customHeight="1" x14ac:dyDescent="0.4">
      <c r="A19" s="75" t="s">
        <v>98</v>
      </c>
      <c r="B19" s="157"/>
      <c r="C19" s="75"/>
      <c r="D19" s="158"/>
      <c r="E19" s="113"/>
      <c r="F19" s="159">
        <v>0</v>
      </c>
      <c r="G19" s="113"/>
      <c r="H19" s="159">
        <v>0</v>
      </c>
      <c r="I19" s="113"/>
      <c r="J19" s="159">
        <v>0</v>
      </c>
      <c r="K19" s="113"/>
      <c r="L19" s="159">
        <v>18779</v>
      </c>
      <c r="M19" s="113"/>
      <c r="N19" s="159">
        <v>0</v>
      </c>
      <c r="O19" s="75"/>
      <c r="P19" s="160">
        <v>18779</v>
      </c>
    </row>
    <row r="20" spans="1:16" ht="6" customHeight="1" x14ac:dyDescent="0.4">
      <c r="A20" s="161"/>
      <c r="B20" s="75"/>
      <c r="C20" s="75"/>
      <c r="D20" s="113"/>
      <c r="E20" s="162"/>
      <c r="F20" s="113"/>
      <c r="G20" s="113"/>
      <c r="H20" s="113"/>
      <c r="I20" s="113"/>
      <c r="J20" s="113"/>
      <c r="K20" s="113"/>
      <c r="L20" s="113"/>
      <c r="M20" s="113"/>
      <c r="N20" s="113"/>
      <c r="O20" s="75"/>
      <c r="P20" s="113"/>
    </row>
    <row r="21" spans="1:16" ht="19.5" customHeight="1" thickBot="1" x14ac:dyDescent="0.45">
      <c r="A21" s="136" t="s">
        <v>163</v>
      </c>
      <c r="B21" s="75"/>
      <c r="C21" s="75"/>
      <c r="D21" s="113"/>
      <c r="E21" s="162"/>
      <c r="F21" s="163">
        <v>120000</v>
      </c>
      <c r="G21" s="113"/>
      <c r="H21" s="163">
        <v>113523</v>
      </c>
      <c r="I21" s="113"/>
      <c r="J21" s="163">
        <v>8558</v>
      </c>
      <c r="K21" s="113"/>
      <c r="L21" s="163">
        <v>28383</v>
      </c>
      <c r="M21" s="113"/>
      <c r="N21" s="163">
        <v>-3932</v>
      </c>
      <c r="O21" s="75"/>
      <c r="P21" s="163">
        <v>266532</v>
      </c>
    </row>
    <row r="22" spans="1:16" ht="19.350000000000001" customHeight="1" thickTop="1" x14ac:dyDescent="0.4">
      <c r="A22" s="75"/>
      <c r="B22" s="75"/>
      <c r="C22" s="75"/>
      <c r="D22" s="113"/>
      <c r="E22" s="138"/>
      <c r="F22" s="113"/>
      <c r="G22" s="138"/>
      <c r="H22" s="113"/>
      <c r="I22" s="138"/>
      <c r="J22" s="113"/>
      <c r="K22" s="138"/>
      <c r="L22" s="113"/>
      <c r="M22" s="113"/>
      <c r="N22" s="113"/>
      <c r="O22" s="113"/>
      <c r="P22" s="113"/>
    </row>
    <row r="23" spans="1:16" ht="19.5" customHeight="1" x14ac:dyDescent="0.4">
      <c r="A23" s="136" t="s">
        <v>99</v>
      </c>
      <c r="B23" s="136"/>
      <c r="C23" s="75"/>
      <c r="D23" s="113"/>
      <c r="E23" s="113"/>
      <c r="F23" s="81">
        <v>120000</v>
      </c>
      <c r="G23" s="81"/>
      <c r="H23" s="81">
        <v>113523</v>
      </c>
      <c r="I23" s="81"/>
      <c r="J23" s="81">
        <v>9858</v>
      </c>
      <c r="K23" s="81"/>
      <c r="L23" s="81">
        <v>37328</v>
      </c>
      <c r="M23" s="81"/>
      <c r="N23" s="81">
        <v>-3932</v>
      </c>
      <c r="O23" s="164"/>
      <c r="P23" s="165">
        <f>SUM(F23:N23)</f>
        <v>276777</v>
      </c>
    </row>
    <row r="24" spans="1:16" ht="6" customHeight="1" x14ac:dyDescent="0.4">
      <c r="A24" s="136"/>
      <c r="B24" s="157"/>
      <c r="C24" s="75"/>
      <c r="D24" s="113"/>
      <c r="E24" s="113"/>
      <c r="F24" s="81"/>
      <c r="G24" s="81"/>
      <c r="H24" s="81"/>
      <c r="I24" s="81"/>
      <c r="J24" s="81"/>
      <c r="K24" s="81"/>
      <c r="L24" s="81"/>
      <c r="M24" s="81"/>
      <c r="N24" s="81"/>
      <c r="O24" s="164"/>
      <c r="P24" s="115"/>
    </row>
    <row r="25" spans="1:16" ht="19.5" customHeight="1" x14ac:dyDescent="0.4">
      <c r="A25" s="136" t="s">
        <v>95</v>
      </c>
      <c r="B25" s="157"/>
      <c r="C25" s="75"/>
      <c r="D25" s="113"/>
      <c r="E25" s="113"/>
      <c r="F25" s="81"/>
      <c r="G25" s="81"/>
      <c r="H25" s="81"/>
      <c r="I25" s="81"/>
      <c r="J25" s="81"/>
      <c r="K25" s="81"/>
      <c r="L25" s="81"/>
      <c r="M25" s="81"/>
      <c r="N25" s="81"/>
      <c r="O25" s="164"/>
      <c r="P25" s="115"/>
    </row>
    <row r="26" spans="1:16" ht="19.5" customHeight="1" x14ac:dyDescent="0.4">
      <c r="A26" s="164" t="s">
        <v>97</v>
      </c>
      <c r="B26" s="130"/>
      <c r="C26" s="164"/>
      <c r="D26" s="158">
        <v>22</v>
      </c>
      <c r="E26" s="113"/>
      <c r="F26" s="81" t="s">
        <v>166</v>
      </c>
      <c r="G26" s="81"/>
      <c r="H26" s="81" t="s">
        <v>166</v>
      </c>
      <c r="I26" s="81"/>
      <c r="J26" s="81" t="s">
        <v>166</v>
      </c>
      <c r="K26" s="81"/>
      <c r="L26" s="81">
        <v>-19200</v>
      </c>
      <c r="M26" s="81"/>
      <c r="N26" s="81" t="s">
        <v>166</v>
      </c>
      <c r="O26" s="164"/>
      <c r="P26" s="165">
        <f>SUM(F26:N26)</f>
        <v>-19200</v>
      </c>
    </row>
    <row r="27" spans="1:16" ht="19.5" customHeight="1" x14ac:dyDescent="0.4">
      <c r="A27" s="164" t="s">
        <v>98</v>
      </c>
      <c r="B27" s="130"/>
      <c r="C27" s="164"/>
      <c r="E27" s="162"/>
      <c r="F27" s="166" t="s">
        <v>166</v>
      </c>
      <c r="G27" s="81"/>
      <c r="H27" s="166" t="s">
        <v>166</v>
      </c>
      <c r="I27" s="81"/>
      <c r="J27" s="166" t="s">
        <v>166</v>
      </c>
      <c r="K27" s="81"/>
      <c r="L27" s="166">
        <v>11307</v>
      </c>
      <c r="M27" s="81"/>
      <c r="N27" s="166" t="s">
        <v>166</v>
      </c>
      <c r="O27" s="164"/>
      <c r="P27" s="167">
        <f>SUM(F27:N27)</f>
        <v>11307</v>
      </c>
    </row>
    <row r="28" spans="1:16" ht="6" customHeight="1" x14ac:dyDescent="0.4">
      <c r="A28" s="136"/>
      <c r="B28" s="157"/>
      <c r="C28" s="75"/>
      <c r="D28" s="113"/>
      <c r="E28" s="113"/>
      <c r="F28" s="81"/>
      <c r="G28" s="81"/>
      <c r="H28" s="81"/>
      <c r="I28" s="81"/>
      <c r="J28" s="81"/>
      <c r="K28" s="81"/>
      <c r="L28" s="81"/>
      <c r="M28" s="81"/>
      <c r="N28" s="81"/>
      <c r="O28" s="164"/>
      <c r="P28" s="115"/>
    </row>
    <row r="29" spans="1:16" ht="19.5" customHeight="1" thickBot="1" x14ac:dyDescent="0.45">
      <c r="A29" s="136" t="s">
        <v>164</v>
      </c>
      <c r="B29" s="75"/>
      <c r="C29" s="75"/>
      <c r="D29" s="113"/>
      <c r="E29" s="138"/>
      <c r="F29" s="168">
        <f>SUM(F23:F27)</f>
        <v>120000</v>
      </c>
      <c r="G29" s="115"/>
      <c r="H29" s="168">
        <f>SUM(H23:H27)</f>
        <v>113523</v>
      </c>
      <c r="I29" s="115"/>
      <c r="J29" s="168">
        <f>SUM(J23:J27)</f>
        <v>9858</v>
      </c>
      <c r="K29" s="115"/>
      <c r="L29" s="168">
        <f>SUM(L23:L27)</f>
        <v>29435</v>
      </c>
      <c r="M29" s="115"/>
      <c r="N29" s="168">
        <f>SUM(N23:N27)</f>
        <v>-3932</v>
      </c>
      <c r="O29" s="164"/>
      <c r="P29" s="168">
        <f>SUM(P23:P27)</f>
        <v>268884</v>
      </c>
    </row>
    <row r="30" spans="1:16" ht="19.5" customHeight="1" thickTop="1" x14ac:dyDescent="0.4">
      <c r="A30" s="136"/>
      <c r="B30" s="75"/>
      <c r="C30" s="75"/>
      <c r="D30" s="113"/>
      <c r="E30" s="138"/>
      <c r="F30" s="115"/>
      <c r="G30" s="115"/>
      <c r="H30" s="115"/>
      <c r="I30" s="115"/>
      <c r="J30" s="115"/>
      <c r="K30" s="115"/>
      <c r="L30" s="115"/>
      <c r="M30" s="115"/>
      <c r="N30" s="115"/>
      <c r="O30" s="164"/>
      <c r="P30" s="115"/>
    </row>
    <row r="31" spans="1:16" ht="17.25" customHeight="1" x14ac:dyDescent="0.4">
      <c r="A31" s="136"/>
      <c r="B31" s="75"/>
      <c r="C31" s="75"/>
      <c r="D31" s="113"/>
      <c r="E31" s="138"/>
      <c r="F31" s="115"/>
      <c r="G31" s="115"/>
      <c r="H31" s="115"/>
      <c r="I31" s="115"/>
      <c r="J31" s="115"/>
      <c r="K31" s="115"/>
      <c r="L31" s="115"/>
      <c r="M31" s="115"/>
      <c r="N31" s="115"/>
      <c r="O31" s="164"/>
      <c r="P31" s="115"/>
    </row>
    <row r="32" spans="1:16" ht="21.95" customHeight="1" x14ac:dyDescent="0.4">
      <c r="A32" s="50" t="s">
        <v>35</v>
      </c>
      <c r="B32" s="50"/>
      <c r="C32" s="50"/>
      <c r="D32" s="50"/>
      <c r="E32" s="50"/>
      <c r="F32" s="50"/>
      <c r="G32" s="143"/>
      <c r="H32" s="117"/>
      <c r="I32" s="143"/>
      <c r="J32" s="117"/>
      <c r="K32" s="143"/>
      <c r="L32" s="117"/>
      <c r="M32" s="117"/>
      <c r="N32" s="117"/>
      <c r="O32" s="117"/>
      <c r="P32" s="117"/>
    </row>
  </sheetData>
  <mergeCells count="2">
    <mergeCell ref="J9:L9"/>
    <mergeCell ref="F6:N6"/>
  </mergeCells>
  <pageMargins left="0.5" right="0.5" top="0.5" bottom="0.6" header="0.49" footer="0.4"/>
  <pageSetup paperSize="9" scale="95" firstPageNumber="7" fitToWidth="0" orientation="landscape" useFirstPageNumber="1" horizontalDpi="1200" verticalDpi="1200" r:id="rId1"/>
  <headerFooter>
    <oddFooter>&amp;R&amp;"Browallia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6992E-A729-49C6-8BD3-17F5C5BBBBCE}">
  <sheetPr>
    <tabColor rgb="FFE2EFD9"/>
  </sheetPr>
  <dimension ref="A1:N130"/>
  <sheetViews>
    <sheetView zoomScale="88" zoomScaleNormal="88" zoomScaleSheetLayoutView="70" zoomScalePageLayoutView="70" workbookViewId="0">
      <selection activeCell="R9" sqref="R9"/>
    </sheetView>
  </sheetViews>
  <sheetFormatPr defaultColWidth="14.42578125" defaultRowHeight="20.45" customHeight="1" x14ac:dyDescent="0.4"/>
  <cols>
    <col min="1" max="2" width="1.5703125" style="47" customWidth="1"/>
    <col min="3" max="3" width="49.28515625" style="47" customWidth="1"/>
    <col min="4" max="4" width="8.5703125" style="47" customWidth="1"/>
    <col min="5" max="5" width="0.85546875" style="47" customWidth="1"/>
    <col min="6" max="6" width="11.85546875" style="47" customWidth="1"/>
    <col min="7" max="7" width="0.85546875" style="47" customWidth="1"/>
    <col min="8" max="8" width="15.140625" style="47" customWidth="1"/>
    <col min="9" max="9" width="0.85546875" style="47" customWidth="1"/>
    <col min="10" max="10" width="11.42578125" style="47" customWidth="1"/>
    <col min="11" max="11" width="0.85546875" style="47" customWidth="1"/>
    <col min="12" max="12" width="12.85546875" style="47" customWidth="1"/>
    <col min="13" max="13" width="0.85546875" style="47" customWidth="1"/>
    <col min="14" max="14" width="13.42578125" style="47" customWidth="1"/>
    <col min="15" max="15" width="14.42578125" style="47" customWidth="1"/>
    <col min="16" max="16384" width="14.42578125" style="47"/>
  </cols>
  <sheetData>
    <row r="1" spans="1:14" ht="20.45" customHeight="1" x14ac:dyDescent="0.4">
      <c r="A1" s="41" t="s">
        <v>0</v>
      </c>
      <c r="B1" s="41"/>
      <c r="C1" s="41"/>
      <c r="D1" s="63"/>
      <c r="E1" s="44"/>
      <c r="F1" s="44"/>
      <c r="G1" s="63"/>
      <c r="H1" s="41"/>
      <c r="I1" s="41"/>
      <c r="J1" s="41"/>
      <c r="K1" s="41"/>
      <c r="L1" s="45"/>
      <c r="M1" s="45"/>
      <c r="N1" s="64" t="s">
        <v>4</v>
      </c>
    </row>
    <row r="2" spans="1:14" ht="20.45" customHeight="1" x14ac:dyDescent="0.4">
      <c r="A2" s="41" t="s">
        <v>80</v>
      </c>
      <c r="B2" s="41"/>
      <c r="C2" s="41"/>
      <c r="D2" s="63"/>
      <c r="E2" s="44"/>
      <c r="F2" s="44"/>
      <c r="G2" s="63"/>
      <c r="H2" s="41"/>
      <c r="I2" s="41"/>
      <c r="J2" s="41"/>
      <c r="K2" s="41"/>
      <c r="L2" s="45"/>
      <c r="M2" s="45"/>
      <c r="N2" s="45"/>
    </row>
    <row r="3" spans="1:14" ht="20.45" customHeight="1" x14ac:dyDescent="0.4">
      <c r="A3" s="48" t="s">
        <v>165</v>
      </c>
      <c r="B3" s="48"/>
      <c r="C3" s="48"/>
      <c r="D3" s="65"/>
      <c r="E3" s="49"/>
      <c r="F3" s="49"/>
      <c r="G3" s="65"/>
      <c r="H3" s="48"/>
      <c r="I3" s="48"/>
      <c r="J3" s="48"/>
      <c r="K3" s="48"/>
      <c r="L3" s="50"/>
      <c r="M3" s="50"/>
      <c r="N3" s="50"/>
    </row>
    <row r="4" spans="1:14" ht="20.45" customHeight="1" x14ac:dyDescent="0.4">
      <c r="A4" s="41"/>
      <c r="B4" s="41"/>
      <c r="C4" s="41"/>
      <c r="D4" s="63"/>
      <c r="E4" s="44"/>
      <c r="F4" s="44"/>
      <c r="G4" s="63"/>
      <c r="H4" s="41"/>
      <c r="I4" s="41"/>
      <c r="J4" s="41"/>
      <c r="K4" s="41"/>
      <c r="L4" s="45"/>
      <c r="M4" s="45"/>
      <c r="N4" s="45"/>
    </row>
    <row r="5" spans="1:14" ht="20.45" customHeight="1" x14ac:dyDescent="0.4">
      <c r="A5" s="45"/>
      <c r="B5" s="45"/>
      <c r="C5" s="45"/>
      <c r="D5" s="44"/>
      <c r="E5" s="63"/>
      <c r="F5" s="49"/>
      <c r="G5" s="65"/>
      <c r="H5" s="50"/>
      <c r="I5" s="50"/>
      <c r="J5" s="50"/>
      <c r="K5" s="50"/>
      <c r="L5" s="50"/>
      <c r="M5" s="50"/>
      <c r="N5" s="66" t="s">
        <v>100</v>
      </c>
    </row>
    <row r="6" spans="1:14" ht="20.45" customHeight="1" x14ac:dyDescent="0.4">
      <c r="A6" s="45"/>
      <c r="B6" s="45"/>
      <c r="C6" s="45"/>
      <c r="D6" s="44"/>
      <c r="E6" s="63"/>
      <c r="F6" s="44"/>
      <c r="G6" s="63"/>
      <c r="H6" s="45"/>
      <c r="I6" s="45"/>
      <c r="J6" s="179" t="s">
        <v>58</v>
      </c>
      <c r="K6" s="179"/>
      <c r="L6" s="179"/>
      <c r="M6" s="42"/>
      <c r="N6" s="64"/>
    </row>
    <row r="7" spans="1:14" ht="20.45" customHeight="1" x14ac:dyDescent="0.4">
      <c r="A7" s="41"/>
      <c r="B7" s="45"/>
      <c r="C7" s="45"/>
      <c r="D7" s="44"/>
      <c r="E7" s="63"/>
      <c r="F7" s="64" t="s">
        <v>101</v>
      </c>
      <c r="G7" s="64"/>
      <c r="H7" s="64"/>
      <c r="I7" s="64"/>
      <c r="J7" s="64" t="s">
        <v>87</v>
      </c>
      <c r="K7" s="64"/>
      <c r="L7" s="64"/>
      <c r="M7" s="64"/>
      <c r="N7" s="64" t="s">
        <v>89</v>
      </c>
    </row>
    <row r="8" spans="1:14" ht="20.45" customHeight="1" x14ac:dyDescent="0.4">
      <c r="A8" s="41"/>
      <c r="B8" s="45"/>
      <c r="C8" s="45"/>
      <c r="D8" s="44"/>
      <c r="E8" s="63"/>
      <c r="F8" s="64" t="s">
        <v>90</v>
      </c>
      <c r="G8" s="64"/>
      <c r="H8" s="64" t="s">
        <v>102</v>
      </c>
      <c r="I8" s="64"/>
      <c r="J8" s="64" t="s">
        <v>92</v>
      </c>
      <c r="K8" s="64"/>
      <c r="L8" s="64" t="s">
        <v>61</v>
      </c>
      <c r="M8" s="64"/>
      <c r="N8" s="64" t="s">
        <v>51</v>
      </c>
    </row>
    <row r="9" spans="1:14" ht="20.45" customHeight="1" x14ac:dyDescent="0.4">
      <c r="A9" s="41"/>
      <c r="B9" s="45"/>
      <c r="C9" s="45"/>
      <c r="D9" s="56" t="s">
        <v>9</v>
      </c>
      <c r="E9" s="63"/>
      <c r="F9" s="67" t="s">
        <v>10</v>
      </c>
      <c r="G9" s="64"/>
      <c r="H9" s="67" t="s">
        <v>10</v>
      </c>
      <c r="I9" s="64"/>
      <c r="J9" s="67" t="s">
        <v>10</v>
      </c>
      <c r="K9" s="64"/>
      <c r="L9" s="67" t="s">
        <v>10</v>
      </c>
      <c r="M9" s="68"/>
      <c r="N9" s="67" t="s">
        <v>10</v>
      </c>
    </row>
    <row r="10" spans="1:14" ht="6" customHeight="1" x14ac:dyDescent="0.4">
      <c r="A10" s="41"/>
      <c r="B10" s="45"/>
      <c r="C10" s="45"/>
      <c r="D10" s="44"/>
      <c r="E10" s="63"/>
      <c r="F10" s="45"/>
      <c r="G10" s="63"/>
      <c r="H10" s="44"/>
      <c r="I10" s="44"/>
      <c r="J10" s="45"/>
      <c r="K10" s="63"/>
      <c r="L10" s="63"/>
      <c r="M10" s="63"/>
      <c r="N10" s="53"/>
    </row>
    <row r="11" spans="1:14" ht="20.45" customHeight="1" x14ac:dyDescent="0.4">
      <c r="A11" s="41" t="s">
        <v>94</v>
      </c>
      <c r="B11" s="69"/>
      <c r="C11" s="45"/>
      <c r="D11" s="44"/>
      <c r="E11" s="63"/>
      <c r="F11" s="53">
        <v>75000</v>
      </c>
      <c r="G11" s="53"/>
      <c r="H11" s="53">
        <v>5964</v>
      </c>
      <c r="I11" s="45"/>
      <c r="J11" s="53">
        <v>8558</v>
      </c>
      <c r="K11" s="53"/>
      <c r="L11" s="53">
        <v>10833</v>
      </c>
      <c r="M11" s="53"/>
      <c r="N11" s="53">
        <v>100355</v>
      </c>
    </row>
    <row r="12" spans="1:14" ht="6" customHeight="1" x14ac:dyDescent="0.4">
      <c r="A12" s="41"/>
      <c r="B12" s="69"/>
      <c r="C12" s="45"/>
      <c r="D12" s="44"/>
      <c r="E12" s="63"/>
      <c r="F12" s="53"/>
      <c r="G12" s="53"/>
      <c r="H12" s="53"/>
      <c r="I12" s="45"/>
      <c r="J12" s="53"/>
      <c r="K12" s="53"/>
      <c r="L12" s="53"/>
      <c r="M12" s="53"/>
      <c r="N12" s="53"/>
    </row>
    <row r="13" spans="1:14" ht="20.45" customHeight="1" x14ac:dyDescent="0.4">
      <c r="A13" s="41" t="s">
        <v>95</v>
      </c>
      <c r="B13" s="69"/>
      <c r="C13" s="45"/>
      <c r="D13" s="70"/>
      <c r="E13" s="63"/>
      <c r="F13" s="53"/>
      <c r="G13" s="53"/>
      <c r="H13" s="53"/>
      <c r="I13" s="53"/>
      <c r="J13" s="53"/>
      <c r="K13" s="53"/>
      <c r="L13" s="53"/>
      <c r="M13" s="53"/>
      <c r="N13" s="53"/>
    </row>
    <row r="14" spans="1:14" ht="20.45" customHeight="1" x14ac:dyDescent="0.4">
      <c r="A14" s="69" t="s">
        <v>96</v>
      </c>
      <c r="B14" s="45"/>
      <c r="C14" s="69"/>
      <c r="D14" s="70"/>
      <c r="E14" s="63"/>
      <c r="F14" s="37">
        <v>45000</v>
      </c>
      <c r="G14" s="37"/>
      <c r="H14" s="37">
        <v>107559</v>
      </c>
      <c r="I14" s="37"/>
      <c r="J14" s="37">
        <v>0</v>
      </c>
      <c r="K14" s="37"/>
      <c r="L14" s="37">
        <v>0</v>
      </c>
      <c r="M14" s="71"/>
      <c r="N14" s="53">
        <v>152559</v>
      </c>
    </row>
    <row r="15" spans="1:14" ht="20.45" customHeight="1" x14ac:dyDescent="0.4">
      <c r="A15" s="45" t="s">
        <v>97</v>
      </c>
      <c r="B15" s="69"/>
      <c r="C15" s="45"/>
      <c r="D15" s="70"/>
      <c r="E15" s="63"/>
      <c r="F15" s="37">
        <v>0</v>
      </c>
      <c r="G15" s="71"/>
      <c r="H15" s="37">
        <v>0</v>
      </c>
      <c r="I15" s="71"/>
      <c r="J15" s="37">
        <v>0</v>
      </c>
      <c r="K15" s="71"/>
      <c r="L15" s="53">
        <v>-10800</v>
      </c>
      <c r="M15" s="71"/>
      <c r="N15" s="53">
        <v>-10800</v>
      </c>
    </row>
    <row r="16" spans="1:14" ht="20.45" customHeight="1" x14ac:dyDescent="0.4">
      <c r="A16" s="75" t="s">
        <v>98</v>
      </c>
      <c r="B16" s="69"/>
      <c r="C16" s="45"/>
      <c r="D16" s="70"/>
      <c r="E16" s="63"/>
      <c r="F16" s="60">
        <v>0</v>
      </c>
      <c r="G16" s="71"/>
      <c r="H16" s="60">
        <v>0</v>
      </c>
      <c r="I16" s="71"/>
      <c r="J16" s="60">
        <v>0</v>
      </c>
      <c r="K16" s="71"/>
      <c r="L16" s="72">
        <v>16799</v>
      </c>
      <c r="M16" s="37"/>
      <c r="N16" s="43">
        <v>16799</v>
      </c>
    </row>
    <row r="17" spans="1:14" ht="6" customHeight="1" x14ac:dyDescent="0.4">
      <c r="A17" s="45"/>
      <c r="B17" s="45"/>
      <c r="C17" s="45"/>
      <c r="D17" s="44"/>
      <c r="E17" s="63"/>
      <c r="F17" s="37"/>
      <c r="G17" s="73"/>
      <c r="H17" s="37"/>
      <c r="I17" s="73"/>
      <c r="J17" s="37"/>
      <c r="K17" s="73"/>
      <c r="L17" s="37"/>
      <c r="M17" s="37"/>
      <c r="N17" s="37"/>
    </row>
    <row r="18" spans="1:14" ht="20.45" customHeight="1" thickBot="1" x14ac:dyDescent="0.45">
      <c r="A18" s="41" t="s">
        <v>163</v>
      </c>
      <c r="B18" s="45"/>
      <c r="C18" s="45"/>
      <c r="D18" s="44"/>
      <c r="E18" s="63"/>
      <c r="F18" s="62">
        <v>120000</v>
      </c>
      <c r="G18" s="73"/>
      <c r="H18" s="62">
        <v>113523</v>
      </c>
      <c r="I18" s="73"/>
      <c r="J18" s="62">
        <v>8558</v>
      </c>
      <c r="K18" s="73"/>
      <c r="L18" s="62">
        <v>16832</v>
      </c>
      <c r="M18" s="37"/>
      <c r="N18" s="62">
        <v>258913</v>
      </c>
    </row>
    <row r="19" spans="1:14" ht="20.45" customHeight="1" thickTop="1" x14ac:dyDescent="0.4">
      <c r="A19" s="41"/>
      <c r="B19" s="45"/>
      <c r="C19" s="45"/>
      <c r="D19" s="63"/>
      <c r="E19" s="44"/>
      <c r="F19" s="37"/>
      <c r="G19" s="73"/>
      <c r="H19" s="37"/>
      <c r="I19" s="73"/>
      <c r="J19" s="37"/>
      <c r="K19" s="73"/>
      <c r="L19" s="37"/>
      <c r="M19" s="37"/>
      <c r="N19" s="37"/>
    </row>
    <row r="20" spans="1:14" ht="20.45" customHeight="1" x14ac:dyDescent="0.4">
      <c r="A20" s="41" t="s">
        <v>99</v>
      </c>
      <c r="B20" s="69"/>
      <c r="C20" s="45"/>
      <c r="D20" s="44"/>
      <c r="E20" s="63"/>
      <c r="F20" s="171">
        <v>120000</v>
      </c>
      <c r="G20" s="53"/>
      <c r="H20" s="53">
        <v>113523</v>
      </c>
      <c r="I20" s="45"/>
      <c r="J20" s="53">
        <v>9858</v>
      </c>
      <c r="K20" s="53"/>
      <c r="L20" s="53">
        <v>23763</v>
      </c>
      <c r="M20" s="53"/>
      <c r="N20" s="53">
        <f>SUM(F20:L20)</f>
        <v>267144</v>
      </c>
    </row>
    <row r="21" spans="1:14" ht="6" customHeight="1" x14ac:dyDescent="0.4">
      <c r="A21" s="41"/>
      <c r="B21" s="69"/>
      <c r="C21" s="45"/>
      <c r="D21" s="44"/>
      <c r="E21" s="63"/>
      <c r="F21" s="53"/>
      <c r="G21" s="53"/>
      <c r="H21" s="53"/>
      <c r="I21" s="45"/>
      <c r="J21" s="53"/>
      <c r="K21" s="53"/>
      <c r="L21" s="53"/>
      <c r="M21" s="53"/>
      <c r="N21" s="53"/>
    </row>
    <row r="22" spans="1:14" ht="20.45" customHeight="1" x14ac:dyDescent="0.4">
      <c r="A22" s="41" t="s">
        <v>95</v>
      </c>
      <c r="B22" s="69"/>
      <c r="C22" s="45"/>
      <c r="D22" s="70"/>
      <c r="E22" s="63"/>
      <c r="F22" s="53"/>
      <c r="G22" s="53"/>
      <c r="H22" s="53"/>
      <c r="I22" s="53"/>
      <c r="J22" s="53"/>
      <c r="K22" s="53"/>
      <c r="L22" s="53"/>
      <c r="M22" s="53"/>
      <c r="N22" s="53"/>
    </row>
    <row r="23" spans="1:14" ht="20.45" customHeight="1" x14ac:dyDescent="0.4">
      <c r="A23" s="45" t="s">
        <v>97</v>
      </c>
      <c r="B23" s="69"/>
      <c r="C23" s="45"/>
      <c r="D23" s="70">
        <v>22</v>
      </c>
      <c r="E23" s="63"/>
      <c r="F23" s="37" t="s">
        <v>166</v>
      </c>
      <c r="G23" s="71"/>
      <c r="H23" s="37" t="s">
        <v>166</v>
      </c>
      <c r="I23" s="71"/>
      <c r="J23" s="37" t="s">
        <v>166</v>
      </c>
      <c r="K23" s="71"/>
      <c r="L23" s="53">
        <v>-19200</v>
      </c>
      <c r="M23" s="71"/>
      <c r="N23" s="37">
        <f t="shared" ref="N23:N24" si="0">SUM(F23:L23)</f>
        <v>-19200</v>
      </c>
    </row>
    <row r="24" spans="1:14" ht="20.45" customHeight="1" x14ac:dyDescent="0.4">
      <c r="A24" s="75" t="s">
        <v>98</v>
      </c>
      <c r="B24" s="69"/>
      <c r="C24" s="45"/>
      <c r="D24" s="70"/>
      <c r="E24" s="63"/>
      <c r="F24" s="60" t="s">
        <v>166</v>
      </c>
      <c r="G24" s="71"/>
      <c r="H24" s="60" t="s">
        <v>166</v>
      </c>
      <c r="I24" s="71"/>
      <c r="J24" s="60" t="s">
        <v>166</v>
      </c>
      <c r="K24" s="71"/>
      <c r="L24" s="72">
        <v>15034</v>
      </c>
      <c r="M24" s="71"/>
      <c r="N24" s="60">
        <f t="shared" si="0"/>
        <v>15034</v>
      </c>
    </row>
    <row r="25" spans="1:14" ht="6" customHeight="1" x14ac:dyDescent="0.4">
      <c r="A25" s="45"/>
      <c r="B25" s="45"/>
      <c r="C25" s="45"/>
      <c r="D25" s="44"/>
      <c r="E25" s="63"/>
      <c r="F25" s="37"/>
      <c r="G25" s="73"/>
      <c r="H25" s="37"/>
      <c r="I25" s="73"/>
      <c r="J25" s="37"/>
      <c r="K25" s="73"/>
      <c r="L25" s="37"/>
      <c r="M25" s="37"/>
      <c r="N25" s="37"/>
    </row>
    <row r="26" spans="1:14" ht="20.45" customHeight="1" thickBot="1" x14ac:dyDescent="0.45">
      <c r="A26" s="41" t="s">
        <v>164</v>
      </c>
      <c r="B26" s="45"/>
      <c r="C26" s="45"/>
      <c r="D26" s="44"/>
      <c r="E26" s="63"/>
      <c r="F26" s="62">
        <f>SUM(F20:F24)</f>
        <v>120000</v>
      </c>
      <c r="G26" s="73"/>
      <c r="H26" s="62">
        <f>SUM(H20:H24)</f>
        <v>113523</v>
      </c>
      <c r="I26" s="73"/>
      <c r="J26" s="62">
        <f>SUM(J20:J24)</f>
        <v>9858</v>
      </c>
      <c r="K26" s="73"/>
      <c r="L26" s="62">
        <f>SUM(L20:L24)</f>
        <v>19597</v>
      </c>
      <c r="M26" s="37"/>
      <c r="N26" s="62">
        <f>SUM(N20:N24)</f>
        <v>262978</v>
      </c>
    </row>
    <row r="27" spans="1:14" ht="21.75" customHeight="1" thickTop="1" x14ac:dyDescent="0.4">
      <c r="A27" s="41"/>
      <c r="B27" s="45"/>
      <c r="C27" s="45"/>
      <c r="D27" s="63"/>
      <c r="E27" s="44"/>
      <c r="F27" s="37"/>
      <c r="G27" s="73"/>
      <c r="H27" s="37"/>
      <c r="I27" s="73"/>
      <c r="J27" s="37"/>
      <c r="K27" s="73"/>
      <c r="L27" s="37"/>
      <c r="M27" s="37"/>
      <c r="N27" s="37"/>
    </row>
    <row r="28" spans="1:14" ht="21.75" customHeight="1" x14ac:dyDescent="0.4">
      <c r="A28" s="41"/>
      <c r="B28" s="45"/>
      <c r="C28" s="45"/>
      <c r="D28" s="63"/>
      <c r="E28" s="44"/>
      <c r="F28" s="37"/>
      <c r="G28" s="73"/>
      <c r="H28" s="37"/>
      <c r="I28" s="73"/>
      <c r="J28" s="37"/>
      <c r="K28" s="73"/>
      <c r="L28" s="37"/>
      <c r="M28" s="37"/>
      <c r="N28" s="37"/>
    </row>
    <row r="29" spans="1:14" ht="10.5" customHeight="1" x14ac:dyDescent="0.4">
      <c r="A29" s="41"/>
      <c r="B29" s="45"/>
      <c r="C29" s="45"/>
      <c r="D29" s="63"/>
      <c r="E29" s="44"/>
      <c r="F29" s="37"/>
      <c r="G29" s="73"/>
      <c r="H29" s="37"/>
      <c r="I29" s="73"/>
      <c r="J29" s="37"/>
      <c r="K29" s="73"/>
      <c r="L29" s="37"/>
      <c r="M29" s="37"/>
      <c r="N29" s="37"/>
    </row>
    <row r="30" spans="1:14" ht="21.95" customHeight="1" x14ac:dyDescent="0.4">
      <c r="A30" s="50" t="s">
        <v>35</v>
      </c>
      <c r="B30" s="50"/>
      <c r="C30" s="50"/>
      <c r="D30" s="65"/>
      <c r="E30" s="49"/>
      <c r="F30" s="74"/>
      <c r="G30" s="74"/>
      <c r="H30" s="74"/>
      <c r="I30" s="74"/>
      <c r="J30" s="74"/>
      <c r="K30" s="74"/>
      <c r="L30" s="74"/>
      <c r="M30" s="74"/>
      <c r="N30" s="74"/>
    </row>
    <row r="130" s="47" customFormat="1" ht="31.15" customHeight="1" x14ac:dyDescent="0.4"/>
  </sheetData>
  <mergeCells count="1">
    <mergeCell ref="J6:L6"/>
  </mergeCells>
  <pageMargins left="0.8" right="0.8" top="0.5" bottom="0.6" header="0.49" footer="0.4"/>
  <pageSetup paperSize="9" firstPageNumber="8" fitToHeight="0" orientation="landscape" useFirstPageNumber="1" horizontalDpi="1200" verticalDpi="1200" r:id="rId1"/>
  <headerFooter>
    <oddFooter>&amp;R&amp;"Browallia New,Regular"&amp;14&amp;P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8C165-AE9B-4F05-B0BF-05EFE9B1B73F}">
  <sheetPr>
    <tabColor theme="9" tint="0.79998168889431442"/>
  </sheetPr>
  <dimension ref="A1:L129"/>
  <sheetViews>
    <sheetView tabSelected="1" topLeftCell="A45" zoomScale="85" zoomScaleNormal="85" zoomScalePageLayoutView="70" workbookViewId="0">
      <selection activeCell="Q55" sqref="Q55"/>
    </sheetView>
  </sheetViews>
  <sheetFormatPr defaultColWidth="14.42578125" defaultRowHeight="21.75" customHeight="1" x14ac:dyDescent="0.4"/>
  <cols>
    <col min="1" max="2" width="1.140625" style="47" customWidth="1"/>
    <col min="3" max="3" width="41.5703125" style="47" customWidth="1"/>
    <col min="4" max="4" width="8.42578125" style="47" customWidth="1"/>
    <col min="5" max="5" width="0.5703125" style="47" customWidth="1"/>
    <col min="6" max="6" width="12.7109375" style="47" customWidth="1"/>
    <col min="7" max="7" width="0.5703125" style="47" customWidth="1"/>
    <col min="8" max="8" width="12.7109375" style="47" customWidth="1"/>
    <col min="9" max="9" width="0.5703125" style="47" customWidth="1"/>
    <col min="10" max="10" width="12.7109375" style="47" customWidth="1"/>
    <col min="11" max="11" width="0.5703125" style="47" customWidth="1"/>
    <col min="12" max="12" width="12.7109375" style="47" customWidth="1"/>
    <col min="13" max="13" width="14.42578125" style="47" customWidth="1"/>
    <col min="14" max="16384" width="14.42578125" style="47"/>
  </cols>
  <sheetData>
    <row r="1" spans="1:12" ht="21.75" customHeight="1" x14ac:dyDescent="0.4">
      <c r="A1" s="41" t="s">
        <v>0</v>
      </c>
      <c r="B1" s="41"/>
      <c r="C1" s="41"/>
      <c r="D1" s="44"/>
      <c r="E1" s="45"/>
      <c r="F1" s="37"/>
      <c r="G1" s="38"/>
      <c r="H1" s="37"/>
      <c r="I1" s="39"/>
      <c r="J1" s="181" t="s">
        <v>4</v>
      </c>
      <c r="K1" s="181"/>
      <c r="L1" s="181"/>
    </row>
    <row r="2" spans="1:12" ht="21.75" customHeight="1" x14ac:dyDescent="0.4">
      <c r="A2" s="41" t="s">
        <v>103</v>
      </c>
      <c r="B2" s="41"/>
      <c r="C2" s="41"/>
      <c r="D2" s="44"/>
      <c r="E2" s="45"/>
      <c r="F2" s="37"/>
      <c r="G2" s="38"/>
      <c r="H2" s="37"/>
      <c r="I2" s="39"/>
      <c r="J2" s="37"/>
      <c r="K2" s="38"/>
      <c r="L2" s="37"/>
    </row>
    <row r="3" spans="1:12" ht="21.75" customHeight="1" x14ac:dyDescent="0.4">
      <c r="A3" s="48" t="s">
        <v>165</v>
      </c>
      <c r="B3" s="48"/>
      <c r="C3" s="48"/>
      <c r="D3" s="49"/>
      <c r="E3" s="50"/>
      <c r="F3" s="43"/>
      <c r="G3" s="51"/>
      <c r="H3" s="43"/>
      <c r="I3" s="52"/>
      <c r="J3" s="43"/>
      <c r="K3" s="51"/>
      <c r="L3" s="43"/>
    </row>
    <row r="4" spans="1:12" ht="21.75" customHeight="1" x14ac:dyDescent="0.4">
      <c r="A4" s="45"/>
      <c r="B4" s="45"/>
      <c r="C4" s="45"/>
      <c r="D4" s="44"/>
      <c r="E4" s="45"/>
      <c r="F4" s="37"/>
      <c r="G4" s="38"/>
      <c r="H4" s="37"/>
      <c r="I4" s="39"/>
      <c r="J4" s="37"/>
      <c r="K4" s="38"/>
      <c r="L4" s="37"/>
    </row>
    <row r="5" spans="1:12" ht="21.75" customHeight="1" x14ac:dyDescent="0.4">
      <c r="A5" s="53"/>
      <c r="B5" s="45"/>
      <c r="C5" s="45"/>
      <c r="D5" s="42"/>
      <c r="E5" s="41"/>
      <c r="F5" s="182" t="s">
        <v>2</v>
      </c>
      <c r="G5" s="182"/>
      <c r="H5" s="182"/>
      <c r="I5" s="55"/>
      <c r="J5" s="182" t="s">
        <v>3</v>
      </c>
      <c r="K5" s="182"/>
      <c r="L5" s="182"/>
    </row>
    <row r="6" spans="1:12" ht="21.75" customHeight="1" x14ac:dyDescent="0.4">
      <c r="A6" s="45"/>
      <c r="B6" s="45"/>
      <c r="C6" s="45"/>
      <c r="D6" s="42"/>
      <c r="E6" s="41"/>
      <c r="F6" s="46" t="s">
        <v>7</v>
      </c>
      <c r="G6" s="41"/>
      <c r="H6" s="46" t="s">
        <v>8</v>
      </c>
      <c r="I6" s="42"/>
      <c r="J6" s="46" t="s">
        <v>7</v>
      </c>
      <c r="K6" s="41"/>
      <c r="L6" s="46" t="s">
        <v>8</v>
      </c>
    </row>
    <row r="7" spans="1:12" ht="21.75" customHeight="1" x14ac:dyDescent="0.4">
      <c r="A7" s="45"/>
      <c r="B7" s="45"/>
      <c r="C7" s="45"/>
      <c r="D7" s="56" t="s">
        <v>9</v>
      </c>
      <c r="E7" s="41"/>
      <c r="F7" s="54" t="s">
        <v>10</v>
      </c>
      <c r="G7" s="41"/>
      <c r="H7" s="54" t="s">
        <v>10</v>
      </c>
      <c r="I7" s="42"/>
      <c r="J7" s="54" t="s">
        <v>10</v>
      </c>
      <c r="K7" s="41"/>
      <c r="L7" s="54" t="s">
        <v>10</v>
      </c>
    </row>
    <row r="8" spans="1:12" ht="3.95" customHeight="1" x14ac:dyDescent="0.4">
      <c r="A8" s="45"/>
      <c r="B8" s="45"/>
      <c r="C8" s="45"/>
      <c r="D8" s="57"/>
      <c r="E8" s="41"/>
      <c r="F8" s="46"/>
      <c r="G8" s="41"/>
      <c r="H8" s="46"/>
      <c r="I8" s="42"/>
      <c r="J8" s="46"/>
      <c r="K8" s="41"/>
      <c r="L8" s="46"/>
    </row>
    <row r="9" spans="1:12" ht="21.75" customHeight="1" x14ac:dyDescent="0.4">
      <c r="A9" s="41" t="s">
        <v>104</v>
      </c>
      <c r="B9" s="45"/>
      <c r="C9" s="45"/>
      <c r="D9" s="44"/>
      <c r="E9" s="45"/>
      <c r="F9" s="37"/>
      <c r="G9" s="38"/>
      <c r="H9" s="37"/>
      <c r="I9" s="39"/>
      <c r="J9" s="37"/>
      <c r="K9" s="38"/>
      <c r="L9" s="37"/>
    </row>
    <row r="10" spans="1:12" ht="21.75" customHeight="1" x14ac:dyDescent="0.4">
      <c r="A10" s="45" t="s">
        <v>75</v>
      </c>
      <c r="B10" s="45"/>
      <c r="C10" s="45"/>
      <c r="D10" s="44"/>
      <c r="E10" s="45"/>
      <c r="F10" s="37">
        <v>13365</v>
      </c>
      <c r="G10" s="40"/>
      <c r="H10" s="81">
        <v>23377</v>
      </c>
      <c r="I10" s="82"/>
      <c r="J10" s="83">
        <v>15755</v>
      </c>
      <c r="K10" s="82"/>
      <c r="L10" s="84">
        <v>19579</v>
      </c>
    </row>
    <row r="11" spans="1:12" ht="21.75" customHeight="1" x14ac:dyDescent="0.4">
      <c r="A11" s="45" t="s">
        <v>172</v>
      </c>
      <c r="B11" s="45"/>
      <c r="C11" s="45"/>
      <c r="D11" s="44"/>
      <c r="E11" s="45"/>
      <c r="F11" s="37"/>
      <c r="G11" s="40"/>
      <c r="H11" s="83"/>
      <c r="I11" s="82"/>
      <c r="J11" s="83"/>
      <c r="K11" s="82"/>
      <c r="L11" s="83"/>
    </row>
    <row r="12" spans="1:12" ht="21.75" customHeight="1" x14ac:dyDescent="0.4">
      <c r="A12" s="45" t="s">
        <v>159</v>
      </c>
      <c r="B12" s="45"/>
      <c r="C12" s="45"/>
      <c r="D12" s="44"/>
      <c r="E12" s="45"/>
      <c r="F12" s="37"/>
      <c r="G12" s="40"/>
      <c r="H12" s="83"/>
      <c r="I12" s="82"/>
      <c r="J12" s="83"/>
      <c r="K12" s="82"/>
      <c r="L12" s="83"/>
    </row>
    <row r="13" spans="1:12" ht="21.75" customHeight="1" x14ac:dyDescent="0.4">
      <c r="A13" s="45" t="s">
        <v>105</v>
      </c>
      <c r="B13" s="58" t="s">
        <v>106</v>
      </c>
      <c r="C13" s="45"/>
      <c r="D13" s="44" t="s">
        <v>107</v>
      </c>
      <c r="E13" s="45"/>
      <c r="F13" s="37">
        <v>11443</v>
      </c>
      <c r="G13" s="40"/>
      <c r="H13" s="81">
        <v>4267</v>
      </c>
      <c r="I13" s="82"/>
      <c r="J13" s="83">
        <v>10413</v>
      </c>
      <c r="K13" s="82"/>
      <c r="L13" s="84">
        <v>3315</v>
      </c>
    </row>
    <row r="14" spans="1:12" ht="21.75" customHeight="1" x14ac:dyDescent="0.4">
      <c r="A14" s="45"/>
      <c r="B14" s="58" t="s">
        <v>108</v>
      </c>
      <c r="C14" s="45"/>
      <c r="D14" s="44" t="s">
        <v>109</v>
      </c>
      <c r="E14" s="45"/>
      <c r="F14" s="37">
        <v>259</v>
      </c>
      <c r="G14" s="40"/>
      <c r="H14" s="81">
        <v>-151</v>
      </c>
      <c r="I14" s="82"/>
      <c r="J14" s="83">
        <v>111</v>
      </c>
      <c r="K14" s="82"/>
      <c r="L14" s="84">
        <v>16</v>
      </c>
    </row>
    <row r="15" spans="1:12" ht="21.75" customHeight="1" x14ac:dyDescent="0.4">
      <c r="A15" s="45"/>
      <c r="B15" s="58" t="s">
        <v>116</v>
      </c>
      <c r="C15" s="45"/>
      <c r="D15" s="44">
        <v>11</v>
      </c>
      <c r="E15" s="45"/>
      <c r="F15" s="37">
        <v>52</v>
      </c>
      <c r="G15" s="40"/>
      <c r="H15" s="81">
        <v>71</v>
      </c>
      <c r="I15" s="82"/>
      <c r="J15" s="83">
        <v>38</v>
      </c>
      <c r="K15" s="82"/>
      <c r="L15" s="84">
        <v>32</v>
      </c>
    </row>
    <row r="16" spans="1:12" ht="21.75" customHeight="1" x14ac:dyDescent="0.4">
      <c r="A16" s="45"/>
      <c r="B16" s="58" t="s">
        <v>110</v>
      </c>
      <c r="C16" s="45"/>
      <c r="D16" s="44"/>
      <c r="E16" s="45"/>
      <c r="F16" s="37">
        <v>-2209</v>
      </c>
      <c r="G16" s="40"/>
      <c r="H16" s="81">
        <v>-1707</v>
      </c>
      <c r="I16" s="82"/>
      <c r="J16" s="83">
        <v>-2011</v>
      </c>
      <c r="K16" s="82"/>
      <c r="L16" s="84">
        <v>-1332</v>
      </c>
    </row>
    <row r="17" spans="1:12" ht="21.75" customHeight="1" x14ac:dyDescent="0.4">
      <c r="A17" s="45"/>
      <c r="B17" s="58" t="s">
        <v>111</v>
      </c>
      <c r="C17" s="45"/>
      <c r="D17" s="59" t="s">
        <v>79</v>
      </c>
      <c r="E17" s="45"/>
      <c r="F17" s="37">
        <v>0</v>
      </c>
      <c r="G17" s="40"/>
      <c r="H17" s="81" t="s">
        <v>166</v>
      </c>
      <c r="I17" s="82"/>
      <c r="J17" s="83">
        <v>-12300</v>
      </c>
      <c r="K17" s="82"/>
      <c r="L17" s="84">
        <v>-5459</v>
      </c>
    </row>
    <row r="18" spans="1:12" ht="21.75" customHeight="1" x14ac:dyDescent="0.4">
      <c r="A18" s="45"/>
      <c r="B18" s="58" t="s">
        <v>112</v>
      </c>
      <c r="C18" s="45"/>
      <c r="D18" s="44"/>
      <c r="E18" s="45"/>
      <c r="F18" s="37">
        <v>1671</v>
      </c>
      <c r="G18" s="40"/>
      <c r="H18" s="81">
        <v>1276</v>
      </c>
      <c r="I18" s="82"/>
      <c r="J18" s="83">
        <v>1502</v>
      </c>
      <c r="K18" s="82"/>
      <c r="L18" s="84">
        <v>1098</v>
      </c>
    </row>
    <row r="19" spans="1:12" ht="21.75" customHeight="1" x14ac:dyDescent="0.4">
      <c r="A19" s="45"/>
      <c r="B19" s="58" t="s">
        <v>113</v>
      </c>
      <c r="C19" s="45"/>
      <c r="D19" s="44"/>
      <c r="E19" s="45"/>
      <c r="F19" s="37">
        <v>3132</v>
      </c>
      <c r="G19" s="40"/>
      <c r="H19" s="81">
        <v>2541</v>
      </c>
      <c r="I19" s="82"/>
      <c r="J19" s="83">
        <v>2814</v>
      </c>
      <c r="K19" s="82"/>
      <c r="L19" s="84">
        <v>2201</v>
      </c>
    </row>
    <row r="20" spans="1:12" ht="21.75" customHeight="1" x14ac:dyDescent="0.4">
      <c r="A20" s="45"/>
      <c r="B20" s="58" t="s">
        <v>114</v>
      </c>
      <c r="C20" s="58"/>
      <c r="D20" s="44"/>
      <c r="E20" s="45"/>
      <c r="F20" s="37">
        <v>-194</v>
      </c>
      <c r="G20" s="40"/>
      <c r="H20" s="81">
        <v>-171</v>
      </c>
      <c r="I20" s="82"/>
      <c r="J20" s="83">
        <v>-128</v>
      </c>
      <c r="K20" s="82"/>
      <c r="L20" s="84">
        <v>-171</v>
      </c>
    </row>
    <row r="21" spans="1:12" ht="21.75" customHeight="1" x14ac:dyDescent="0.4">
      <c r="A21" s="45"/>
      <c r="B21" s="58" t="s">
        <v>176</v>
      </c>
      <c r="C21" s="45"/>
      <c r="D21" s="44"/>
      <c r="E21" s="45"/>
      <c r="F21" s="37"/>
      <c r="G21" s="40"/>
      <c r="H21" s="81"/>
      <c r="I21" s="82"/>
      <c r="J21" s="83"/>
      <c r="K21" s="82"/>
      <c r="L21" s="84"/>
    </row>
    <row r="22" spans="1:12" ht="21.75" customHeight="1" x14ac:dyDescent="0.4">
      <c r="A22" s="45"/>
      <c r="B22" s="58"/>
      <c r="C22" s="58" t="s">
        <v>177</v>
      </c>
      <c r="D22" s="44"/>
      <c r="E22" s="45"/>
      <c r="F22" s="37">
        <v>17</v>
      </c>
      <c r="G22" s="40"/>
      <c r="H22" s="81">
        <v>-1</v>
      </c>
      <c r="I22" s="82"/>
      <c r="J22" s="83">
        <v>14</v>
      </c>
      <c r="K22" s="82"/>
      <c r="L22" s="84">
        <v>-1</v>
      </c>
    </row>
    <row r="23" spans="1:12" ht="21.75" customHeight="1" x14ac:dyDescent="0.4">
      <c r="A23" s="45"/>
      <c r="B23" s="58" t="s">
        <v>179</v>
      </c>
      <c r="C23" s="45"/>
      <c r="D23" s="44"/>
      <c r="E23" s="45"/>
      <c r="F23" s="37">
        <v>-35</v>
      </c>
      <c r="G23" s="40"/>
      <c r="H23" s="81">
        <v>0</v>
      </c>
      <c r="I23" s="82"/>
      <c r="J23" s="83" t="s">
        <v>166</v>
      </c>
      <c r="K23" s="82"/>
      <c r="L23" s="84">
        <v>0</v>
      </c>
    </row>
    <row r="24" spans="1:12" ht="21.75" customHeight="1" x14ac:dyDescent="0.4">
      <c r="A24" s="45"/>
      <c r="B24" s="58" t="s">
        <v>115</v>
      </c>
      <c r="C24" s="45"/>
      <c r="D24" s="44"/>
      <c r="E24" s="45"/>
      <c r="F24" s="43">
        <v>53</v>
      </c>
      <c r="G24" s="41"/>
      <c r="H24" s="87" t="s">
        <v>166</v>
      </c>
      <c r="I24" s="86"/>
      <c r="J24" s="88">
        <v>53</v>
      </c>
      <c r="K24" s="86"/>
      <c r="L24" s="88" t="s">
        <v>166</v>
      </c>
    </row>
    <row r="25" spans="1:12" ht="3.95" customHeight="1" x14ac:dyDescent="0.4">
      <c r="A25" s="45"/>
      <c r="B25" s="45"/>
      <c r="C25" s="45"/>
      <c r="D25" s="44"/>
      <c r="E25" s="45"/>
      <c r="F25" s="37"/>
      <c r="G25" s="40"/>
      <c r="H25" s="37"/>
      <c r="I25" s="44"/>
      <c r="J25" s="37"/>
      <c r="K25" s="45"/>
      <c r="L25" s="37"/>
    </row>
    <row r="26" spans="1:12" ht="21.75" customHeight="1" x14ac:dyDescent="0.4">
      <c r="A26" s="53"/>
      <c r="B26" s="45" t="s">
        <v>117</v>
      </c>
      <c r="C26" s="45"/>
      <c r="D26" s="44"/>
      <c r="E26" s="45"/>
      <c r="F26" s="53"/>
      <c r="G26" s="53"/>
      <c r="H26" s="53"/>
      <c r="I26" s="53"/>
      <c r="J26" s="53"/>
      <c r="K26" s="53"/>
      <c r="L26" s="53"/>
    </row>
    <row r="27" spans="1:12" ht="21.75" customHeight="1" x14ac:dyDescent="0.4">
      <c r="A27" s="45"/>
      <c r="B27" s="45"/>
      <c r="C27" s="45" t="s">
        <v>118</v>
      </c>
      <c r="D27" s="44"/>
      <c r="E27" s="45"/>
      <c r="F27" s="37">
        <f>SUM(F10:F24)</f>
        <v>27554</v>
      </c>
      <c r="G27" s="37"/>
      <c r="H27" s="37">
        <f>SUM(H10:H24)</f>
        <v>29502</v>
      </c>
      <c r="I27" s="38"/>
      <c r="J27" s="37">
        <f>SUM(J10:J24)</f>
        <v>16261</v>
      </c>
      <c r="K27" s="39"/>
      <c r="L27" s="37">
        <f>SUM(L10:L24)</f>
        <v>19278</v>
      </c>
    </row>
    <row r="28" spans="1:12" ht="21.75" customHeight="1" x14ac:dyDescent="0.4">
      <c r="A28" s="45"/>
      <c r="B28" s="45" t="s">
        <v>119</v>
      </c>
      <c r="C28" s="45"/>
      <c r="D28" s="42"/>
      <c r="E28" s="41"/>
      <c r="F28" s="46"/>
      <c r="G28" s="41"/>
      <c r="H28" s="46"/>
      <c r="I28" s="42"/>
      <c r="J28" s="46"/>
      <c r="K28" s="41"/>
      <c r="L28" s="46"/>
    </row>
    <row r="29" spans="1:12" ht="21.75" customHeight="1" x14ac:dyDescent="0.4">
      <c r="A29" s="45"/>
      <c r="B29" s="53"/>
      <c r="C29" s="58" t="s">
        <v>120</v>
      </c>
      <c r="D29" s="42"/>
      <c r="E29" s="41"/>
      <c r="F29" s="37">
        <v>-5802</v>
      </c>
      <c r="G29" s="41"/>
      <c r="H29" s="81">
        <v>-9433</v>
      </c>
      <c r="I29" s="86"/>
      <c r="J29" s="83">
        <v>-5497</v>
      </c>
      <c r="K29" s="86"/>
      <c r="L29" s="83">
        <v>-9287</v>
      </c>
    </row>
    <row r="30" spans="1:12" ht="21.75" customHeight="1" x14ac:dyDescent="0.4">
      <c r="A30" s="45"/>
      <c r="B30" s="53"/>
      <c r="C30" s="58" t="s">
        <v>121</v>
      </c>
      <c r="D30" s="42"/>
      <c r="E30" s="41"/>
      <c r="F30" s="37">
        <v>-1571</v>
      </c>
      <c r="G30" s="41"/>
      <c r="H30" s="81">
        <v>1970</v>
      </c>
      <c r="I30" s="86"/>
      <c r="J30" s="83">
        <v>-1072</v>
      </c>
      <c r="K30" s="86"/>
      <c r="L30" s="83">
        <v>1240</v>
      </c>
    </row>
    <row r="31" spans="1:12" ht="21.75" customHeight="1" x14ac:dyDescent="0.4">
      <c r="A31" s="45"/>
      <c r="B31" s="53"/>
      <c r="C31" s="58" t="s">
        <v>122</v>
      </c>
      <c r="D31" s="42"/>
      <c r="E31" s="41"/>
      <c r="F31" s="37">
        <v>-1306</v>
      </c>
      <c r="G31" s="41"/>
      <c r="H31" s="81">
        <v>1058</v>
      </c>
      <c r="I31" s="86"/>
      <c r="J31" s="83">
        <v>4440</v>
      </c>
      <c r="K31" s="86"/>
      <c r="L31" s="83">
        <v>-1768</v>
      </c>
    </row>
    <row r="32" spans="1:12" ht="21.75" customHeight="1" x14ac:dyDescent="0.4">
      <c r="A32" s="45"/>
      <c r="B32" s="53"/>
      <c r="C32" s="58" t="s">
        <v>123</v>
      </c>
      <c r="D32" s="42"/>
      <c r="E32" s="41"/>
      <c r="F32" s="37">
        <v>1644</v>
      </c>
      <c r="G32" s="41"/>
      <c r="H32" s="81">
        <v>3254</v>
      </c>
      <c r="I32" s="86"/>
      <c r="J32" s="83">
        <v>3917</v>
      </c>
      <c r="K32" s="86"/>
      <c r="L32" s="83">
        <v>1368</v>
      </c>
    </row>
    <row r="33" spans="1:12" ht="21.75" customHeight="1" x14ac:dyDescent="0.4">
      <c r="A33" s="45"/>
      <c r="B33" s="53"/>
      <c r="C33" s="58" t="s">
        <v>124</v>
      </c>
      <c r="D33" s="42"/>
      <c r="E33" s="41"/>
      <c r="F33" s="37">
        <v>-19491</v>
      </c>
      <c r="G33" s="41"/>
      <c r="H33" s="81">
        <v>-16082</v>
      </c>
      <c r="I33" s="86"/>
      <c r="J33" s="83">
        <v>-18485</v>
      </c>
      <c r="K33" s="86"/>
      <c r="L33" s="83">
        <v>-12761</v>
      </c>
    </row>
    <row r="34" spans="1:12" ht="21.75" customHeight="1" x14ac:dyDescent="0.4">
      <c r="A34" s="45"/>
      <c r="B34" s="53"/>
      <c r="C34" s="58" t="s">
        <v>125</v>
      </c>
      <c r="D34" s="42"/>
      <c r="E34" s="41"/>
      <c r="F34" s="37">
        <v>-2762</v>
      </c>
      <c r="G34" s="41"/>
      <c r="H34" s="81">
        <v>-165</v>
      </c>
      <c r="I34" s="86"/>
      <c r="J34" s="83">
        <v>1906</v>
      </c>
      <c r="K34" s="86"/>
      <c r="L34" s="83">
        <v>-338</v>
      </c>
    </row>
    <row r="35" spans="1:12" ht="21.75" customHeight="1" x14ac:dyDescent="0.4">
      <c r="A35" s="45"/>
      <c r="B35" s="53"/>
      <c r="C35" s="58" t="s">
        <v>126</v>
      </c>
      <c r="D35" s="42"/>
      <c r="E35" s="41"/>
      <c r="F35" s="37">
        <v>-189</v>
      </c>
      <c r="G35" s="41"/>
      <c r="H35" s="81">
        <v>-819</v>
      </c>
      <c r="I35" s="86"/>
      <c r="J35" s="83">
        <v>-220</v>
      </c>
      <c r="K35" s="86"/>
      <c r="L35" s="83">
        <v>-1545</v>
      </c>
    </row>
    <row r="36" spans="1:12" ht="21.75" customHeight="1" x14ac:dyDescent="0.4">
      <c r="A36" s="45"/>
      <c r="B36" s="53"/>
      <c r="C36" s="58" t="s">
        <v>127</v>
      </c>
      <c r="D36" s="42"/>
      <c r="E36" s="41"/>
      <c r="F36" s="37">
        <v>-12188</v>
      </c>
      <c r="G36" s="41"/>
      <c r="H36" s="81">
        <v>-6142</v>
      </c>
      <c r="I36" s="86"/>
      <c r="J36" s="83">
        <v>-14762</v>
      </c>
      <c r="K36" s="86"/>
      <c r="L36" s="83">
        <v>-1916</v>
      </c>
    </row>
    <row r="37" spans="1:12" ht="21.75" customHeight="1" x14ac:dyDescent="0.4">
      <c r="A37" s="45"/>
      <c r="B37" s="53"/>
      <c r="C37" s="58" t="s">
        <v>128</v>
      </c>
      <c r="D37" s="42"/>
      <c r="E37" s="41"/>
      <c r="F37" s="37">
        <v>20312</v>
      </c>
      <c r="G37" s="41"/>
      <c r="H37" s="37">
        <v>16223</v>
      </c>
      <c r="I37" s="86"/>
      <c r="J37" s="83">
        <v>22522</v>
      </c>
      <c r="K37" s="86"/>
      <c r="L37" s="37">
        <v>10626</v>
      </c>
    </row>
    <row r="38" spans="1:12" ht="21.75" customHeight="1" x14ac:dyDescent="0.4">
      <c r="A38" s="45"/>
      <c r="B38" s="53"/>
      <c r="C38" s="58" t="s">
        <v>168</v>
      </c>
      <c r="D38" s="42"/>
      <c r="E38" s="41"/>
      <c r="F38" s="43">
        <v>-3178</v>
      </c>
      <c r="G38" s="41"/>
      <c r="H38" s="87">
        <v>0</v>
      </c>
      <c r="I38" s="86"/>
      <c r="J38" s="88">
        <v>-1950</v>
      </c>
      <c r="K38" s="86"/>
      <c r="L38" s="88">
        <v>0</v>
      </c>
    </row>
    <row r="39" spans="1:12" ht="3.95" customHeight="1" x14ac:dyDescent="0.4">
      <c r="A39" s="53"/>
      <c r="B39" s="45"/>
      <c r="C39" s="45"/>
      <c r="D39" s="42"/>
      <c r="E39" s="41"/>
      <c r="F39" s="46"/>
      <c r="G39" s="41"/>
      <c r="H39" s="46"/>
      <c r="I39" s="42"/>
      <c r="J39" s="46"/>
      <c r="K39" s="41"/>
      <c r="L39" s="46"/>
    </row>
    <row r="40" spans="1:12" ht="21.75" customHeight="1" x14ac:dyDescent="0.4">
      <c r="A40" s="53"/>
      <c r="B40" s="45" t="s">
        <v>173</v>
      </c>
      <c r="C40" s="53"/>
      <c r="D40" s="42"/>
      <c r="E40" s="41"/>
      <c r="F40" s="37">
        <f>SUM(F27:F38)</f>
        <v>3023</v>
      </c>
      <c r="G40" s="41"/>
      <c r="H40" s="37">
        <f>SUM(H27:H38)</f>
        <v>19366</v>
      </c>
      <c r="I40" s="42"/>
      <c r="J40" s="37">
        <f>SUM(J27:J38)</f>
        <v>7060</v>
      </c>
      <c r="K40" s="41"/>
      <c r="L40" s="37">
        <f>SUM(L27:L38)</f>
        <v>4897</v>
      </c>
    </row>
    <row r="41" spans="1:12" ht="21.75" customHeight="1" x14ac:dyDescent="0.4">
      <c r="A41" s="53"/>
      <c r="B41" s="53"/>
      <c r="C41" s="58" t="s">
        <v>129</v>
      </c>
      <c r="D41" s="42"/>
      <c r="E41" s="41"/>
      <c r="F41" s="37">
        <v>-7470</v>
      </c>
      <c r="G41" s="41"/>
      <c r="H41" s="81">
        <v>-8724</v>
      </c>
      <c r="I41" s="86"/>
      <c r="J41" s="83">
        <v>-5737</v>
      </c>
      <c r="K41" s="86"/>
      <c r="L41" s="81">
        <v>-6220</v>
      </c>
    </row>
    <row r="42" spans="1:12" ht="21.75" customHeight="1" x14ac:dyDescent="0.4">
      <c r="A42" s="53"/>
      <c r="B42" s="53"/>
      <c r="C42" s="58" t="s">
        <v>130</v>
      </c>
      <c r="D42" s="42"/>
      <c r="E42" s="41"/>
      <c r="F42" s="43">
        <v>4869</v>
      </c>
      <c r="G42" s="41"/>
      <c r="H42" s="88">
        <v>356</v>
      </c>
      <c r="I42" s="86"/>
      <c r="J42" s="88">
        <v>3603</v>
      </c>
      <c r="K42" s="86"/>
      <c r="L42" s="88">
        <v>0</v>
      </c>
    </row>
    <row r="43" spans="1:12" ht="3.95" customHeight="1" x14ac:dyDescent="0.4">
      <c r="A43" s="45"/>
      <c r="B43" s="45"/>
      <c r="C43" s="45"/>
      <c r="D43" s="44"/>
      <c r="E43" s="41"/>
      <c r="F43" s="46"/>
      <c r="G43" s="41"/>
      <c r="H43" s="46"/>
      <c r="I43" s="42"/>
      <c r="J43" s="46"/>
      <c r="K43" s="41"/>
      <c r="L43" s="46"/>
    </row>
    <row r="44" spans="1:12" ht="21.75" customHeight="1" x14ac:dyDescent="0.4">
      <c r="A44" s="41" t="s">
        <v>175</v>
      </c>
      <c r="B44" s="58"/>
      <c r="C44" s="45"/>
      <c r="D44" s="44"/>
      <c r="E44" s="45"/>
      <c r="F44" s="43">
        <f>SUM(F40:F42)</f>
        <v>422</v>
      </c>
      <c r="G44" s="41"/>
      <c r="H44" s="43">
        <f>SUM(H40:H42)</f>
        <v>10998</v>
      </c>
      <c r="I44" s="41"/>
      <c r="J44" s="43">
        <f>SUM(J40:J42)</f>
        <v>4926</v>
      </c>
      <c r="K44" s="42"/>
      <c r="L44" s="43">
        <f>SUM(L40:L42)</f>
        <v>-1323</v>
      </c>
    </row>
    <row r="45" spans="1:12" ht="16.5" customHeight="1" x14ac:dyDescent="0.4">
      <c r="A45" s="41"/>
      <c r="B45" s="58"/>
      <c r="C45" s="45"/>
      <c r="D45" s="44"/>
      <c r="E45" s="45"/>
      <c r="F45" s="63"/>
      <c r="G45" s="44"/>
      <c r="H45" s="63"/>
      <c r="I45" s="63"/>
      <c r="J45" s="63"/>
      <c r="K45" s="40"/>
      <c r="L45" s="63"/>
    </row>
    <row r="46" spans="1:12" ht="9" customHeight="1" x14ac:dyDescent="0.4">
      <c r="A46" s="41"/>
      <c r="B46" s="58"/>
      <c r="C46" s="45"/>
      <c r="D46" s="44"/>
      <c r="E46" s="45"/>
      <c r="F46" s="63"/>
      <c r="G46" s="44"/>
      <c r="H46" s="63"/>
      <c r="I46" s="63"/>
      <c r="J46" s="63"/>
      <c r="K46" s="40"/>
      <c r="L46" s="63"/>
    </row>
    <row r="47" spans="1:12" ht="21.95" customHeight="1" x14ac:dyDescent="0.4">
      <c r="A47" s="180" t="s">
        <v>35</v>
      </c>
      <c r="B47" s="180"/>
      <c r="C47" s="180"/>
      <c r="D47" s="180"/>
      <c r="E47" s="180"/>
      <c r="F47" s="180"/>
      <c r="G47" s="180"/>
      <c r="H47" s="180"/>
      <c r="I47" s="180"/>
      <c r="J47" s="180"/>
      <c r="K47" s="180"/>
      <c r="L47" s="180"/>
    </row>
    <row r="48" spans="1:12" ht="21.75" customHeight="1" x14ac:dyDescent="0.4">
      <c r="A48" s="41" t="s">
        <v>0</v>
      </c>
      <c r="B48" s="41"/>
      <c r="C48" s="41"/>
      <c r="D48" s="44"/>
      <c r="E48" s="45"/>
      <c r="F48" s="37"/>
      <c r="G48" s="38"/>
      <c r="H48" s="37"/>
      <c r="I48" s="39"/>
      <c r="J48" s="181" t="s">
        <v>4</v>
      </c>
      <c r="K48" s="181"/>
      <c r="L48" s="181"/>
    </row>
    <row r="49" spans="1:12" ht="21.75" customHeight="1" x14ac:dyDescent="0.4">
      <c r="A49" s="41" t="s">
        <v>131</v>
      </c>
      <c r="B49" s="41"/>
      <c r="C49" s="41"/>
      <c r="D49" s="44"/>
      <c r="E49" s="45"/>
      <c r="F49" s="37"/>
      <c r="G49" s="38"/>
      <c r="H49" s="37"/>
      <c r="I49" s="39"/>
      <c r="J49" s="37"/>
      <c r="K49" s="38"/>
      <c r="L49" s="37"/>
    </row>
    <row r="50" spans="1:12" ht="21.75" customHeight="1" x14ac:dyDescent="0.4">
      <c r="A50" s="48" t="str">
        <f>A3</f>
        <v>สำหรับรอบระยะเวลาเก้าเดือนสิ้นสุดวันที่ 30 กันยายน พ.ศ. 2568</v>
      </c>
      <c r="B50" s="48"/>
      <c r="C50" s="48"/>
      <c r="D50" s="49"/>
      <c r="E50" s="50"/>
      <c r="F50" s="43"/>
      <c r="G50" s="51"/>
      <c r="H50" s="43"/>
      <c r="I50" s="52"/>
      <c r="J50" s="43"/>
      <c r="K50" s="51"/>
      <c r="L50" s="43"/>
    </row>
    <row r="51" spans="1:12" ht="21.75" customHeight="1" x14ac:dyDescent="0.4">
      <c r="A51" s="45"/>
      <c r="B51" s="45"/>
      <c r="C51" s="45"/>
      <c r="D51" s="44"/>
      <c r="E51" s="45"/>
      <c r="F51" s="37"/>
      <c r="G51" s="38"/>
      <c r="H51" s="37"/>
      <c r="I51" s="39"/>
      <c r="J51" s="37"/>
      <c r="K51" s="38"/>
      <c r="L51" s="37"/>
    </row>
    <row r="52" spans="1:12" ht="21.75" customHeight="1" x14ac:dyDescent="0.4">
      <c r="A52" s="53"/>
      <c r="B52" s="45"/>
      <c r="C52" s="45"/>
      <c r="D52" s="42"/>
      <c r="E52" s="41"/>
      <c r="F52" s="182" t="s">
        <v>2</v>
      </c>
      <c r="G52" s="182"/>
      <c r="H52" s="182"/>
      <c r="I52" s="55"/>
      <c r="J52" s="182" t="s">
        <v>3</v>
      </c>
      <c r="K52" s="182"/>
      <c r="L52" s="182"/>
    </row>
    <row r="53" spans="1:12" ht="21.75" customHeight="1" x14ac:dyDescent="0.4">
      <c r="A53" s="45"/>
      <c r="B53" s="45"/>
      <c r="C53" s="45"/>
      <c r="D53" s="42"/>
      <c r="E53" s="41"/>
      <c r="F53" s="46" t="s">
        <v>7</v>
      </c>
      <c r="G53" s="41"/>
      <c r="H53" s="46" t="s">
        <v>8</v>
      </c>
      <c r="I53" s="42"/>
      <c r="J53" s="46" t="s">
        <v>7</v>
      </c>
      <c r="K53" s="41"/>
      <c r="L53" s="46" t="s">
        <v>8</v>
      </c>
    </row>
    <row r="54" spans="1:12" ht="21.75" customHeight="1" x14ac:dyDescent="0.4">
      <c r="A54" s="45"/>
      <c r="B54" s="45"/>
      <c r="C54" s="45"/>
      <c r="D54" s="56" t="s">
        <v>9</v>
      </c>
      <c r="E54" s="41"/>
      <c r="F54" s="54" t="s">
        <v>10</v>
      </c>
      <c r="G54" s="41"/>
      <c r="H54" s="54" t="s">
        <v>10</v>
      </c>
      <c r="I54" s="42"/>
      <c r="J54" s="54" t="s">
        <v>10</v>
      </c>
      <c r="K54" s="41"/>
      <c r="L54" s="54" t="s">
        <v>10</v>
      </c>
    </row>
    <row r="55" spans="1:12" ht="21.75" customHeight="1" x14ac:dyDescent="0.4">
      <c r="A55" s="41"/>
      <c r="B55" s="45"/>
      <c r="C55" s="45"/>
      <c r="D55" s="42"/>
      <c r="E55" s="41"/>
      <c r="F55" s="37"/>
      <c r="G55" s="41"/>
      <c r="H55" s="37"/>
      <c r="I55" s="42"/>
      <c r="J55" s="37"/>
      <c r="K55" s="41"/>
      <c r="L55" s="37"/>
    </row>
    <row r="56" spans="1:12" ht="21.75" customHeight="1" x14ac:dyDescent="0.4">
      <c r="A56" s="41" t="s">
        <v>132</v>
      </c>
      <c r="B56" s="45"/>
      <c r="C56" s="45"/>
      <c r="D56" s="42"/>
      <c r="E56" s="41"/>
      <c r="F56" s="37"/>
      <c r="G56" s="41"/>
      <c r="H56" s="37"/>
      <c r="I56" s="42"/>
      <c r="J56" s="37"/>
      <c r="K56" s="41"/>
      <c r="L56" s="37"/>
    </row>
    <row r="57" spans="1:12" ht="21.75" customHeight="1" x14ac:dyDescent="0.4">
      <c r="A57" s="45" t="s">
        <v>24</v>
      </c>
      <c r="B57" s="45"/>
      <c r="C57" s="45"/>
      <c r="D57" s="42"/>
      <c r="E57" s="41"/>
      <c r="F57" s="37">
        <v>0</v>
      </c>
      <c r="G57" s="41"/>
      <c r="H57" s="83">
        <v>-589</v>
      </c>
      <c r="I57" s="42"/>
      <c r="J57" s="37">
        <v>0</v>
      </c>
      <c r="K57" s="41"/>
      <c r="L57" s="83">
        <v>-589</v>
      </c>
    </row>
    <row r="58" spans="1:12" ht="21.75" customHeight="1" x14ac:dyDescent="0.4">
      <c r="A58" s="45" t="s">
        <v>133</v>
      </c>
      <c r="B58" s="45"/>
      <c r="C58" s="45"/>
      <c r="D58" s="42"/>
      <c r="E58" s="41"/>
      <c r="F58" s="37">
        <v>-61265</v>
      </c>
      <c r="G58" s="41"/>
      <c r="H58" s="83" t="s">
        <v>166</v>
      </c>
      <c r="I58" s="86"/>
      <c r="J58" s="83">
        <v>-51265</v>
      </c>
      <c r="K58" s="86"/>
      <c r="L58" s="83">
        <v>0</v>
      </c>
    </row>
    <row r="59" spans="1:12" ht="21.75" customHeight="1" x14ac:dyDescent="0.4">
      <c r="A59" s="45" t="s">
        <v>178</v>
      </c>
      <c r="B59" s="45"/>
      <c r="C59" s="45"/>
      <c r="D59" s="42"/>
      <c r="E59" s="41"/>
      <c r="F59" s="84">
        <v>58265</v>
      </c>
      <c r="G59" s="41"/>
      <c r="H59" s="83" t="s">
        <v>166</v>
      </c>
      <c r="I59" s="86"/>
      <c r="J59" s="83">
        <v>51265</v>
      </c>
      <c r="K59" s="86"/>
      <c r="L59" s="83">
        <v>0</v>
      </c>
    </row>
    <row r="60" spans="1:12" ht="21.75" customHeight="1" x14ac:dyDescent="0.4">
      <c r="A60" s="45" t="s">
        <v>156</v>
      </c>
      <c r="B60" s="53"/>
      <c r="C60" s="45"/>
      <c r="D60" s="61"/>
      <c r="E60" s="41"/>
      <c r="F60" s="37">
        <v>34</v>
      </c>
      <c r="G60" s="41"/>
      <c r="H60" s="83">
        <v>1</v>
      </c>
      <c r="I60" s="86"/>
      <c r="J60" s="83">
        <v>16</v>
      </c>
      <c r="K60" s="86"/>
      <c r="L60" s="83">
        <v>1</v>
      </c>
    </row>
    <row r="61" spans="1:12" ht="21.75" customHeight="1" x14ac:dyDescent="0.4">
      <c r="A61" s="45" t="s">
        <v>174</v>
      </c>
      <c r="B61" s="53"/>
      <c r="C61" s="45"/>
      <c r="D61" s="80"/>
      <c r="E61" s="41"/>
      <c r="F61" s="37">
        <v>-4239</v>
      </c>
      <c r="G61" s="41"/>
      <c r="H61" s="83">
        <v>-36777</v>
      </c>
      <c r="I61" s="86"/>
      <c r="J61" s="83">
        <v>-4201</v>
      </c>
      <c r="K61" s="86"/>
      <c r="L61" s="83">
        <v>-36352</v>
      </c>
    </row>
    <row r="62" spans="1:12" ht="21.75" customHeight="1" x14ac:dyDescent="0.4">
      <c r="A62" s="45" t="s">
        <v>134</v>
      </c>
      <c r="B62" s="53"/>
      <c r="C62" s="45"/>
      <c r="D62" s="44"/>
      <c r="E62" s="41"/>
      <c r="F62" s="37">
        <v>-65</v>
      </c>
      <c r="G62" s="41"/>
      <c r="H62" s="83">
        <v>-2174</v>
      </c>
      <c r="I62" s="86"/>
      <c r="J62" s="83">
        <v>-65</v>
      </c>
      <c r="K62" s="86"/>
      <c r="L62" s="83">
        <v>0</v>
      </c>
    </row>
    <row r="63" spans="1:12" ht="21.75" customHeight="1" x14ac:dyDescent="0.4">
      <c r="A63" s="45" t="s">
        <v>135</v>
      </c>
      <c r="B63" s="53"/>
      <c r="C63" s="45"/>
      <c r="D63" s="44"/>
      <c r="E63" s="41"/>
      <c r="F63" s="37">
        <v>0</v>
      </c>
      <c r="G63" s="41"/>
      <c r="H63" s="83">
        <v>0</v>
      </c>
      <c r="I63" s="86"/>
      <c r="J63" s="83">
        <v>12300</v>
      </c>
      <c r="K63" s="86"/>
      <c r="L63" s="83">
        <v>5459</v>
      </c>
    </row>
    <row r="64" spans="1:12" ht="21.75" customHeight="1" x14ac:dyDescent="0.4">
      <c r="A64" s="45" t="s">
        <v>136</v>
      </c>
      <c r="B64" s="53"/>
      <c r="C64" s="45"/>
      <c r="D64" s="61"/>
      <c r="E64" s="41"/>
      <c r="F64" s="43">
        <v>1538</v>
      </c>
      <c r="G64" s="41"/>
      <c r="H64" s="88">
        <v>1114</v>
      </c>
      <c r="I64" s="86"/>
      <c r="J64" s="88">
        <v>1467</v>
      </c>
      <c r="K64" s="86"/>
      <c r="L64" s="88">
        <v>1044</v>
      </c>
    </row>
    <row r="65" spans="1:12" ht="6" customHeight="1" x14ac:dyDescent="0.4">
      <c r="A65" s="45"/>
      <c r="B65" s="45"/>
      <c r="C65" s="45"/>
      <c r="D65" s="44"/>
      <c r="E65" s="41"/>
      <c r="F65" s="46"/>
      <c r="G65" s="41"/>
      <c r="H65" s="46"/>
      <c r="I65" s="42"/>
      <c r="J65" s="46"/>
      <c r="K65" s="41"/>
      <c r="L65" s="46"/>
    </row>
    <row r="66" spans="1:12" ht="21.75" customHeight="1" x14ac:dyDescent="0.4">
      <c r="A66" s="41" t="s">
        <v>137</v>
      </c>
      <c r="B66" s="45"/>
      <c r="C66" s="53"/>
      <c r="D66" s="44"/>
      <c r="E66" s="41"/>
      <c r="F66" s="43">
        <f>SUM(F58:F64)</f>
        <v>-5732</v>
      </c>
      <c r="G66" s="41"/>
      <c r="H66" s="43">
        <f>SUM(H57:H64)</f>
        <v>-38425</v>
      </c>
      <c r="I66" s="42"/>
      <c r="J66" s="43">
        <f>SUM(J58:J64)</f>
        <v>9517</v>
      </c>
      <c r="K66" s="41"/>
      <c r="L66" s="43">
        <f>SUM(L57:L64)</f>
        <v>-30437</v>
      </c>
    </row>
    <row r="67" spans="1:12" ht="21.75" customHeight="1" x14ac:dyDescent="0.4">
      <c r="A67" s="45"/>
      <c r="B67" s="45"/>
      <c r="C67" s="45"/>
      <c r="D67" s="44"/>
      <c r="E67" s="41"/>
      <c r="F67" s="37"/>
      <c r="G67" s="41"/>
      <c r="H67" s="37"/>
      <c r="I67" s="42"/>
      <c r="J67" s="37"/>
      <c r="K67" s="41"/>
      <c r="L67" s="37"/>
    </row>
    <row r="68" spans="1:12" ht="21.75" customHeight="1" x14ac:dyDescent="0.4">
      <c r="A68" s="41" t="s">
        <v>138</v>
      </c>
      <c r="B68" s="45"/>
      <c r="C68" s="45"/>
      <c r="D68" s="44"/>
      <c r="E68" s="41"/>
      <c r="F68" s="53"/>
      <c r="G68" s="41"/>
      <c r="H68" s="53"/>
      <c r="I68" s="42"/>
      <c r="J68" s="53"/>
      <c r="K68" s="41"/>
      <c r="L68" s="53"/>
    </row>
    <row r="69" spans="1:12" ht="21.75" customHeight="1" x14ac:dyDescent="0.4">
      <c r="A69" s="45" t="s">
        <v>139</v>
      </c>
      <c r="B69" s="53"/>
      <c r="C69" s="45"/>
      <c r="D69" s="44"/>
      <c r="E69" s="41"/>
      <c r="F69" s="37">
        <v>-7320</v>
      </c>
      <c r="G69" s="41"/>
      <c r="H69" s="83">
        <v>-4627</v>
      </c>
      <c r="I69" s="86"/>
      <c r="J69" s="83">
        <v>-6911</v>
      </c>
      <c r="K69" s="86"/>
      <c r="L69" s="83">
        <v>-4240</v>
      </c>
    </row>
    <row r="70" spans="1:12" ht="21.75" customHeight="1" x14ac:dyDescent="0.4">
      <c r="A70" s="45" t="s">
        <v>140</v>
      </c>
      <c r="B70" s="53"/>
      <c r="D70" s="45"/>
      <c r="E70" s="41"/>
      <c r="F70" s="37">
        <v>-1127</v>
      </c>
      <c r="G70" s="41"/>
      <c r="H70" s="83">
        <v>-813</v>
      </c>
      <c r="I70" s="86"/>
      <c r="J70" s="83">
        <v>-1014</v>
      </c>
      <c r="K70" s="86"/>
      <c r="L70" s="83">
        <v>-677</v>
      </c>
    </row>
    <row r="71" spans="1:12" ht="21.75" customHeight="1" x14ac:dyDescent="0.4">
      <c r="A71" s="45" t="s">
        <v>141</v>
      </c>
      <c r="B71" s="53"/>
      <c r="C71" s="45"/>
      <c r="D71" s="44">
        <v>22</v>
      </c>
      <c r="E71" s="41"/>
      <c r="F71" s="37">
        <v>-19200</v>
      </c>
      <c r="G71" s="41"/>
      <c r="H71" s="83">
        <v>-10800</v>
      </c>
      <c r="I71" s="86"/>
      <c r="J71" s="83">
        <v>-19200</v>
      </c>
      <c r="K71" s="86"/>
      <c r="L71" s="83">
        <v>-10800</v>
      </c>
    </row>
    <row r="72" spans="1:12" ht="21.75" customHeight="1" x14ac:dyDescent="0.4">
      <c r="A72" s="45" t="s">
        <v>142</v>
      </c>
      <c r="B72" s="53"/>
      <c r="C72" s="45"/>
      <c r="D72" s="44"/>
      <c r="E72" s="41"/>
      <c r="F72" s="60">
        <v>0</v>
      </c>
      <c r="G72" s="41"/>
      <c r="H72" s="85">
        <v>152559</v>
      </c>
      <c r="I72" s="86"/>
      <c r="J72" s="85">
        <v>0</v>
      </c>
      <c r="K72" s="86"/>
      <c r="L72" s="88">
        <v>152559</v>
      </c>
    </row>
    <row r="73" spans="1:12" ht="6" customHeight="1" x14ac:dyDescent="0.4">
      <c r="A73" s="45"/>
      <c r="B73" s="45"/>
      <c r="C73" s="45"/>
      <c r="D73" s="44"/>
      <c r="E73" s="41"/>
      <c r="F73" s="46"/>
      <c r="G73" s="41"/>
      <c r="H73" s="46"/>
      <c r="I73" s="42"/>
      <c r="J73" s="46"/>
      <c r="K73" s="41"/>
      <c r="L73" s="46"/>
    </row>
    <row r="74" spans="1:12" ht="21.75" customHeight="1" x14ac:dyDescent="0.4">
      <c r="A74" s="41" t="s">
        <v>143</v>
      </c>
      <c r="B74" s="45"/>
      <c r="C74" s="53"/>
      <c r="D74" s="44"/>
      <c r="E74" s="41"/>
      <c r="F74" s="43">
        <f>SUM(F69:F73)</f>
        <v>-27647</v>
      </c>
      <c r="G74" s="41"/>
      <c r="H74" s="43">
        <f>SUM(H69:H73)</f>
        <v>136319</v>
      </c>
      <c r="I74" s="42"/>
      <c r="J74" s="43">
        <f>SUM(J69:J73)</f>
        <v>-27125</v>
      </c>
      <c r="K74" s="41"/>
      <c r="L74" s="43">
        <f>SUM(L69:L73)</f>
        <v>136842</v>
      </c>
    </row>
    <row r="75" spans="1:12" ht="21.75" customHeight="1" x14ac:dyDescent="0.4">
      <c r="A75" s="41"/>
      <c r="B75" s="45"/>
      <c r="C75" s="53"/>
      <c r="D75" s="44"/>
      <c r="E75" s="41"/>
      <c r="F75" s="37"/>
      <c r="G75" s="41"/>
      <c r="H75" s="37"/>
      <c r="I75" s="42"/>
      <c r="J75" s="37"/>
      <c r="K75" s="41"/>
      <c r="L75" s="37"/>
    </row>
    <row r="76" spans="1:12" ht="21.75" customHeight="1" x14ac:dyDescent="0.4">
      <c r="A76" s="41" t="s">
        <v>144</v>
      </c>
      <c r="B76" s="45"/>
      <c r="C76" s="45"/>
      <c r="D76" s="44"/>
      <c r="E76" s="41"/>
      <c r="F76" s="37">
        <f>F44+F66+F74</f>
        <v>-32957</v>
      </c>
      <c r="G76" s="45"/>
      <c r="H76" s="37">
        <f>H44+H66+H74</f>
        <v>108892</v>
      </c>
      <c r="I76" s="45"/>
      <c r="J76" s="37">
        <f>J44+J66+J74</f>
        <v>-12682</v>
      </c>
      <c r="K76" s="44"/>
      <c r="L76" s="37">
        <f>L44+L66+L74</f>
        <v>105082</v>
      </c>
    </row>
    <row r="77" spans="1:12" ht="21.75" customHeight="1" x14ac:dyDescent="0.4">
      <c r="A77" s="45" t="s">
        <v>145</v>
      </c>
      <c r="B77" s="45"/>
      <c r="C77" s="45"/>
      <c r="D77" s="44"/>
      <c r="E77" s="41"/>
      <c r="F77" s="43">
        <v>237686</v>
      </c>
      <c r="G77" s="41"/>
      <c r="H77" s="88">
        <v>97002</v>
      </c>
      <c r="I77" s="86"/>
      <c r="J77" s="88">
        <v>190498</v>
      </c>
      <c r="K77" s="86"/>
      <c r="L77" s="88">
        <v>64845</v>
      </c>
    </row>
    <row r="78" spans="1:12" ht="6" customHeight="1" x14ac:dyDescent="0.4">
      <c r="A78" s="45"/>
      <c r="B78" s="45"/>
      <c r="C78" s="45"/>
      <c r="D78" s="44"/>
      <c r="E78" s="41"/>
      <c r="F78" s="37"/>
      <c r="G78" s="41"/>
      <c r="H78" s="37"/>
      <c r="I78" s="42"/>
      <c r="J78" s="37"/>
      <c r="K78" s="41"/>
      <c r="L78" s="37"/>
    </row>
    <row r="79" spans="1:12" ht="21.75" customHeight="1" thickBot="1" x14ac:dyDescent="0.45">
      <c r="A79" s="41" t="s">
        <v>146</v>
      </c>
      <c r="B79" s="45"/>
      <c r="C79" s="45"/>
      <c r="D79" s="44"/>
      <c r="E79" s="41"/>
      <c r="F79" s="62">
        <f>SUM(F76:F78)</f>
        <v>204729</v>
      </c>
      <c r="G79" s="41"/>
      <c r="H79" s="62">
        <f>SUM(H76:H78)</f>
        <v>205894</v>
      </c>
      <c r="I79" s="42"/>
      <c r="J79" s="62">
        <f>SUM(J76:J78)</f>
        <v>177816</v>
      </c>
      <c r="K79" s="41"/>
      <c r="L79" s="62">
        <f>SUM(L76:L78)</f>
        <v>169927</v>
      </c>
    </row>
    <row r="80" spans="1:12" ht="21.75" customHeight="1" thickTop="1" x14ac:dyDescent="0.4">
      <c r="A80" s="45"/>
      <c r="B80" s="45"/>
      <c r="C80" s="45"/>
      <c r="D80" s="44"/>
      <c r="E80" s="41"/>
      <c r="F80" s="37"/>
      <c r="G80" s="45"/>
      <c r="H80" s="37"/>
      <c r="I80" s="44"/>
      <c r="J80" s="37"/>
      <c r="K80" s="45"/>
      <c r="L80" s="37"/>
    </row>
    <row r="81" spans="1:12" ht="21.75" customHeight="1" x14ac:dyDescent="0.4">
      <c r="A81" s="41" t="s">
        <v>147</v>
      </c>
      <c r="B81" s="45"/>
      <c r="C81" s="45"/>
      <c r="D81" s="44"/>
      <c r="E81" s="41"/>
      <c r="F81" s="37"/>
      <c r="G81" s="41"/>
      <c r="H81" s="37"/>
      <c r="I81" s="42"/>
      <c r="J81" s="37"/>
      <c r="K81" s="41"/>
      <c r="L81" s="37"/>
    </row>
    <row r="82" spans="1:12" ht="21.75" customHeight="1" x14ac:dyDescent="0.4">
      <c r="A82" s="58" t="s">
        <v>148</v>
      </c>
      <c r="B82" s="53"/>
      <c r="C82" s="53"/>
      <c r="D82" s="44"/>
      <c r="E82" s="41"/>
      <c r="F82" s="37" t="s">
        <v>166</v>
      </c>
      <c r="G82" s="41"/>
      <c r="H82" s="84">
        <v>251</v>
      </c>
      <c r="I82" s="86"/>
      <c r="J82" s="83" t="s">
        <v>166</v>
      </c>
      <c r="K82" s="86"/>
      <c r="L82" s="84">
        <v>259</v>
      </c>
    </row>
    <row r="83" spans="1:12" ht="21.75" customHeight="1" x14ac:dyDescent="0.4">
      <c r="A83" s="58" t="s">
        <v>157</v>
      </c>
      <c r="B83" s="53"/>
      <c r="C83" s="53"/>
      <c r="D83" s="44"/>
      <c r="E83" s="41"/>
      <c r="F83" s="84">
        <v>7</v>
      </c>
      <c r="G83" s="41"/>
      <c r="H83" s="84">
        <v>0</v>
      </c>
      <c r="I83" s="86"/>
      <c r="J83" s="83" t="s">
        <v>166</v>
      </c>
      <c r="K83" s="86"/>
      <c r="L83" s="84">
        <v>0</v>
      </c>
    </row>
    <row r="84" spans="1:12" ht="21.75" customHeight="1" x14ac:dyDescent="0.4">
      <c r="A84" s="58" t="s">
        <v>181</v>
      </c>
      <c r="B84" s="53"/>
      <c r="C84" s="53"/>
      <c r="D84" s="44"/>
      <c r="E84" s="41"/>
      <c r="F84" s="37">
        <v>17</v>
      </c>
      <c r="G84" s="41"/>
      <c r="H84" s="84">
        <v>0</v>
      </c>
      <c r="I84" s="86"/>
      <c r="J84" s="83" t="s">
        <v>166</v>
      </c>
      <c r="K84" s="86"/>
      <c r="L84" s="84">
        <v>0</v>
      </c>
    </row>
    <row r="85" spans="1:12" ht="21.75" customHeight="1" x14ac:dyDescent="0.4">
      <c r="A85" s="58" t="s">
        <v>152</v>
      </c>
      <c r="C85" s="53"/>
    </row>
    <row r="86" spans="1:12" ht="21.75" customHeight="1" x14ac:dyDescent="0.4">
      <c r="A86" s="58"/>
      <c r="B86" s="53"/>
      <c r="C86" s="53" t="s">
        <v>153</v>
      </c>
      <c r="D86" s="44" t="s">
        <v>149</v>
      </c>
      <c r="E86" s="41"/>
      <c r="F86" s="37">
        <v>2603</v>
      </c>
      <c r="G86" s="41"/>
      <c r="H86" s="89">
        <v>7056</v>
      </c>
      <c r="I86" s="86"/>
      <c r="J86" s="83">
        <v>2603</v>
      </c>
      <c r="K86" s="86"/>
      <c r="L86" s="89">
        <v>7056</v>
      </c>
    </row>
    <row r="87" spans="1:12" ht="21.75" customHeight="1" x14ac:dyDescent="0.4">
      <c r="A87" s="58"/>
      <c r="B87" s="53"/>
      <c r="C87" s="53"/>
      <c r="D87" s="44"/>
      <c r="E87" s="41"/>
      <c r="F87" s="37"/>
      <c r="G87" s="41"/>
      <c r="H87" s="37"/>
      <c r="I87" s="41"/>
      <c r="J87" s="37"/>
      <c r="K87" s="45"/>
      <c r="L87" s="37"/>
    </row>
    <row r="88" spans="1:12" ht="21.75" customHeight="1" x14ac:dyDescent="0.4">
      <c r="A88" s="58"/>
      <c r="B88" s="53"/>
      <c r="C88" s="53"/>
      <c r="D88" s="44"/>
      <c r="E88" s="41"/>
      <c r="F88" s="37"/>
      <c r="G88" s="41"/>
      <c r="H88" s="37"/>
      <c r="I88" s="41"/>
      <c r="J88" s="37"/>
      <c r="K88" s="45"/>
      <c r="L88" s="37"/>
    </row>
    <row r="90" spans="1:12" ht="15" customHeight="1" x14ac:dyDescent="0.4"/>
    <row r="91" spans="1:12" ht="8.25" customHeight="1" x14ac:dyDescent="0.4"/>
    <row r="92" spans="1:12" ht="15" customHeight="1" x14ac:dyDescent="0.4"/>
    <row r="93" spans="1:12" ht="6.75" customHeight="1" x14ac:dyDescent="0.4"/>
    <row r="94" spans="1:12" ht="21.95" customHeight="1" x14ac:dyDescent="0.4">
      <c r="A94" s="180" t="s">
        <v>35</v>
      </c>
      <c r="B94" s="180"/>
      <c r="C94" s="180"/>
      <c r="D94" s="180"/>
      <c r="E94" s="180"/>
      <c r="F94" s="180"/>
      <c r="G94" s="180"/>
      <c r="H94" s="180"/>
      <c r="I94" s="180"/>
      <c r="J94" s="180"/>
      <c r="K94" s="180"/>
      <c r="L94" s="180"/>
    </row>
    <row r="129" s="47" customFormat="1" ht="31.15" customHeight="1" x14ac:dyDescent="0.4"/>
  </sheetData>
  <mergeCells count="8">
    <mergeCell ref="A94:L94"/>
    <mergeCell ref="J1:L1"/>
    <mergeCell ref="F5:H5"/>
    <mergeCell ref="J5:L5"/>
    <mergeCell ref="A47:L47"/>
    <mergeCell ref="F52:H52"/>
    <mergeCell ref="J52:L52"/>
    <mergeCell ref="J48:L48"/>
  </mergeCells>
  <pageMargins left="0.8" right="0.5" top="0.5" bottom="0.6" header="0.49" footer="0.4"/>
  <pageSetup paperSize="9" scale="85" firstPageNumber="9" fitToHeight="0" orientation="portrait" useFirstPageNumber="1" horizontalDpi="1200" verticalDpi="1200" r:id="rId1"/>
  <headerFooter>
    <oddFooter>&amp;R&amp;"Browallia New,Regular"&amp;14&amp;P</oddFooter>
  </headerFooter>
  <rowBreaks count="1" manualBreakCount="1">
    <brk id="47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7665ed0-40c6-4de4-8060-50f128377cb9">3VZNWAH5KP2X-804842151-13164</_dlc_DocId>
    <_dlc_DocIdUrl xmlns="57665ed0-40c6-4de4-8060-50f128377cb9">
      <Url>https://pwcapac.sharepoint.com/sites/TH-SD-0AF5PwJTgKmOyUk9PVA/_layouts/15/DocIdRedir.aspx?ID=3VZNWAH5KP2X-804842151-13164</Url>
      <Description>3VZNWAH5KP2X-804842151-13164</Description>
    </_dlc_DocIdUrl>
    <lcf76f155ced4ddcb4097134ff3c332f xmlns="1addad1a-e82c-49e7-a250-6e675ee35881">
      <Terms xmlns="http://schemas.microsoft.com/office/infopath/2007/PartnerControls"/>
    </lcf76f155ced4ddcb4097134ff3c332f>
    <TaxCatchAll xmlns="57665ed0-40c6-4de4-8060-50f128377cb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BBDB3AB74D34495E0F8C7FAB9AB6A" ma:contentTypeVersion="12" ma:contentTypeDescription="Create a new document." ma:contentTypeScope="" ma:versionID="67bbfa422c881fdc68f6d18d775c8c60">
  <xsd:schema xmlns:xsd="http://www.w3.org/2001/XMLSchema" xmlns:xs="http://www.w3.org/2001/XMLSchema" xmlns:p="http://schemas.microsoft.com/office/2006/metadata/properties" xmlns:ns2="57665ed0-40c6-4de4-8060-50f128377cb9" xmlns:ns3="1addad1a-e82c-49e7-a250-6e675ee35881" targetNamespace="http://schemas.microsoft.com/office/2006/metadata/properties" ma:root="true" ma:fieldsID="cbdb6ac1b3451fa06b80b0098d027bf1" ns2:_="" ns3:_="">
    <xsd:import namespace="57665ed0-40c6-4de4-8060-50f128377cb9"/>
    <xsd:import namespace="1addad1a-e82c-49e7-a250-6e675ee3588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65ed0-40c6-4de4-8060-50f128377cb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8" nillable="true" ma:displayName="Taxonomy Catch All Column" ma:hidden="true" ma:list="{0439dd35-2943-43b3-bb82-c16c965989bf}" ma:internalName="TaxCatchAll" ma:showField="CatchAllData" ma:web="57665ed0-40c6-4de4-8060-50f128377c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dad1a-e82c-49e7-a250-6e675ee358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DB256C-0206-4C14-B58C-54AC1A4D9771}">
  <ds:schemaRefs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1addad1a-e82c-49e7-a250-6e675ee35881"/>
    <ds:schemaRef ds:uri="57665ed0-40c6-4de4-8060-50f128377cb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DE841A7-8D88-4CFD-BE1E-288CAE0FEA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65ed0-40c6-4de4-8060-50f128377cb9"/>
    <ds:schemaRef ds:uri="1addad1a-e82c-49e7-a250-6e675ee358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4710DA-0A91-48B9-BA8E-E8138808584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10B2FBF-70AA-49F6-82EA-EA007041974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</vt:lpstr>
      <vt:lpstr>5 (3m) </vt:lpstr>
      <vt:lpstr>6 (9m)</vt:lpstr>
      <vt:lpstr>7 </vt:lpstr>
      <vt:lpstr>8</vt:lpstr>
      <vt:lpstr>9-10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Kodchawan Srikaewpraphan (TH)</dc:creator>
  <cp:keywords/>
  <dc:description/>
  <cp:lastModifiedBy>Mevika Jaisue (TH)</cp:lastModifiedBy>
  <cp:revision/>
  <cp:lastPrinted>2025-11-10T07:13:15Z</cp:lastPrinted>
  <dcterms:created xsi:type="dcterms:W3CDTF">2024-04-26T04:15:59Z</dcterms:created>
  <dcterms:modified xsi:type="dcterms:W3CDTF">2025-11-10T07:26:08Z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0x010100819BBDB3AB74D34495E0F8C7FAB9AB6A</vt:lpwstr>
  </property>
  <property fmtid="{D5CDD505-2E9C-101B-9397-08002B2CF9AE}" pid="3" name="_dlc_DocIdItemGuid">
    <vt:lpwstr>a130caaa-e79f-4209-8826-02909807f838</vt:lpwstr>
  </property>
  <property fmtid="{D5CDD505-2E9C-101B-9397-08002B2CF9AE}" pid="4" name="MediaServiceImageTags">
    <vt:lpwstr/>
  </property>
</Properties>
</file>